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0" windowWidth="20736" windowHeight="11760" tabRatio="888" firstSheet="7" activeTab="15"/>
  </bookViews>
  <sheets>
    <sheet name="1B-T.KHOA" sheetId="30" r:id="rId1"/>
    <sheet name="1B-C.GIANG" sheetId="31" r:id="rId2"/>
    <sheet name="1B-C.LINH" sheetId="32" r:id="rId3"/>
    <sheet name="1C-T.DANH" sheetId="52" r:id="rId4"/>
    <sheet name="1C-T.MINH" sheetId="33" r:id="rId5"/>
    <sheet name="1C-C.THƯ" sheetId="35" r:id="rId6"/>
    <sheet name="1C-C.THỦY" sheetId="36" r:id="rId7"/>
    <sheet name="1C-C.HỒNG" sheetId="53" r:id="rId8"/>
    <sheet name="1C-C.THÁI" sheetId="54" r:id="rId9"/>
    <sheet name="1B-NVDon" sheetId="50" r:id="rId10"/>
    <sheet name="1C-LQHQuoc" sheetId="51" r:id="rId11"/>
    <sheet name="1C-DNVong" sheetId="39" r:id="rId12"/>
    <sheet name="1C-BVDung" sheetId="40" r:id="rId13"/>
    <sheet name="1C-DNDoan" sheetId="41" r:id="rId14"/>
    <sheet name="1C-LPTruong" sheetId="42" r:id="rId15"/>
    <sheet name="1C-C.CHI" sheetId="37" r:id="rId16"/>
    <sheet name="1C-NNTuyen" sheetId="43" r:id="rId17"/>
    <sheet name="T. Khanh" sheetId="44" r:id="rId18"/>
    <sheet name="T.Phong" sheetId="45" r:id="rId19"/>
    <sheet name="T.Cuong" sheetId="46" r:id="rId20"/>
    <sheet name="T.Tuan" sheetId="47" r:id="rId21"/>
    <sheet name="C.Quyen" sheetId="48" r:id="rId22"/>
    <sheet name="C.Yen" sheetId="49" r:id="rId23"/>
    <sheet name="T.QDung" sheetId="55" r:id="rId24"/>
  </sheets>
  <definedNames>
    <definedName name="_xlnm._FilterDatabase" localSheetId="1" hidden="1">'1B-C.GIANG'!$A$12:$H$55</definedName>
    <definedName name="_xlnm._FilterDatabase" localSheetId="2" hidden="1">'1B-C.LINH'!$A$12:$H$55</definedName>
    <definedName name="_xlnm._FilterDatabase" localSheetId="9" hidden="1">'1B-NVDon'!$A$12:$H$55</definedName>
    <definedName name="_xlnm._FilterDatabase" localSheetId="0" hidden="1">'1B-T.KHOA'!$A$12:$H$55</definedName>
    <definedName name="_xlnm._FilterDatabase" localSheetId="12" hidden="1">'1C-BVDung'!$A$12:$H$54</definedName>
    <definedName name="_xlnm._FilterDatabase" localSheetId="15" hidden="1">'1C-C.CHI'!$A$12:$H$54</definedName>
    <definedName name="_xlnm._FilterDatabase" localSheetId="7" hidden="1">'1C-C.HỒNG'!$A$12:$H$54</definedName>
    <definedName name="_xlnm._FilterDatabase" localSheetId="8" hidden="1">'1C-C.THÁI'!$A$12:$H$54</definedName>
    <definedName name="_xlnm._FilterDatabase" localSheetId="6" hidden="1">'1C-C.THỦY'!$A$12:$H$54</definedName>
    <definedName name="_xlnm._FilterDatabase" localSheetId="5" hidden="1">'1C-C.THƯ'!$A$12:$H$54</definedName>
    <definedName name="_xlnm._FilterDatabase" localSheetId="13" hidden="1">'1C-DNDoan'!$A$12:$H$54</definedName>
    <definedName name="_xlnm._FilterDatabase" localSheetId="11" hidden="1">'1C-DNVong'!$A$12:$H$54</definedName>
    <definedName name="_xlnm._FilterDatabase" localSheetId="14" hidden="1">'1C-LPTruong'!$A$12:$H$54</definedName>
    <definedName name="_xlnm._FilterDatabase" localSheetId="10" hidden="1">'1C-LQHQuoc'!$A$12:$H$54</definedName>
    <definedName name="_xlnm._FilterDatabase" localSheetId="16" hidden="1">'1C-NNTuyen'!$A$12:$H$54</definedName>
    <definedName name="_xlnm._FilterDatabase" localSheetId="3" hidden="1">'1C-T.DANH'!$A$12:$H$54</definedName>
    <definedName name="_xlnm._FilterDatabase" localSheetId="4" hidden="1">'1C-T.MINH'!$A$12:$H$54</definedName>
    <definedName name="_xlnm._FilterDatabase" localSheetId="21" hidden="1">C.Quyen!$A$12:$H$54</definedName>
    <definedName name="_xlnm._FilterDatabase" localSheetId="22" hidden="1">C.Yen!$A$12:$H$54</definedName>
    <definedName name="_xlnm._FilterDatabase" localSheetId="17" hidden="1">'T. Khanh'!$A$12:$H$55</definedName>
    <definedName name="_xlnm._FilterDatabase" localSheetId="19" hidden="1">T.Cuong!$A$12:$H$54</definedName>
    <definedName name="_xlnm._FilterDatabase" localSheetId="18" hidden="1">T.Phong!$A$12:$H$54</definedName>
    <definedName name="_xlnm._FilterDatabase" localSheetId="20" hidden="1">T.Tuan!$A$12:$H$54</definedName>
    <definedName name="_xlnm.Print_Area" localSheetId="1">'1B-C.GIANG'!$A$1:$H$79</definedName>
    <definedName name="_xlnm.Print_Area" localSheetId="2">'1B-C.LINH'!$A$1:$H$79</definedName>
    <definedName name="_xlnm.Print_Area" localSheetId="9">'1B-NVDon'!$A$1:$H$79</definedName>
    <definedName name="_xlnm.Print_Area" localSheetId="0">'1B-T.KHOA'!$A$1:$H$79</definedName>
    <definedName name="_xlnm.Print_Area" localSheetId="12">'1C-BVDung'!$A$1:$H$79</definedName>
    <definedName name="_xlnm.Print_Area" localSheetId="15">'1C-C.CHI'!$A$1:$H$79</definedName>
    <definedName name="_xlnm.Print_Area" localSheetId="7">'1C-C.HỒNG'!$A$1:$H$79</definedName>
    <definedName name="_xlnm.Print_Area" localSheetId="8">'1C-C.THÁI'!$A$1:$H$79</definedName>
    <definedName name="_xlnm.Print_Area" localSheetId="6">'1C-C.THỦY'!$A$1:$H$79</definedName>
    <definedName name="_xlnm.Print_Area" localSheetId="5">'1C-C.THƯ'!$A$1:$H$79</definedName>
    <definedName name="_xlnm.Print_Area" localSheetId="13">'1C-DNDoan'!$A$1:$H$79</definedName>
    <definedName name="_xlnm.Print_Area" localSheetId="11">'1C-DNVong'!$A$1:$H$79</definedName>
    <definedName name="_xlnm.Print_Area" localSheetId="14">'1C-LPTruong'!$A$1:$H$79</definedName>
    <definedName name="_xlnm.Print_Area" localSheetId="10">'1C-LQHQuoc'!$A$1:$H$79</definedName>
    <definedName name="_xlnm.Print_Area" localSheetId="16">'1C-NNTuyen'!$A$1:$H$79</definedName>
    <definedName name="_xlnm.Print_Area" localSheetId="3">'1C-T.DANH'!$A$1:$H$79</definedName>
    <definedName name="_xlnm.Print_Area" localSheetId="4">'1C-T.MINH'!$A$1:$H$79</definedName>
    <definedName name="_xlnm.Print_Area" localSheetId="21">C.Quyen!$A$1:$H$79</definedName>
    <definedName name="_xlnm.Print_Area" localSheetId="22">C.Yen!$A$1:$H$79</definedName>
    <definedName name="_xlnm.Print_Area" localSheetId="17">'T. Khanh'!$A$1:$H$79</definedName>
    <definedName name="_xlnm.Print_Area" localSheetId="19">T.Cuong!$A$1:$H$79</definedName>
    <definedName name="_xlnm.Print_Area" localSheetId="18">T.Phong!$A$1:$H$79</definedName>
    <definedName name="_xlnm.Print_Area" localSheetId="20">T.Tuan!$A$1:$H$79</definedName>
    <definedName name="_xlnm.Print_Titles" localSheetId="1">'1B-C.GIANG'!$12:$12</definedName>
    <definedName name="_xlnm.Print_Titles" localSheetId="2">'1B-C.LINH'!$12:$12</definedName>
    <definedName name="_xlnm.Print_Titles" localSheetId="9">'1B-NVDon'!$12:$12</definedName>
    <definedName name="_xlnm.Print_Titles" localSheetId="0">'1B-T.KHOA'!$12:$12</definedName>
    <definedName name="_xlnm.Print_Titles" localSheetId="12">'1C-BVDung'!$12:$12</definedName>
    <definedName name="_xlnm.Print_Titles" localSheetId="15">'1C-C.CHI'!$12:$12</definedName>
    <definedName name="_xlnm.Print_Titles" localSheetId="7">'1C-C.HỒNG'!$12:$12</definedName>
    <definedName name="_xlnm.Print_Titles" localSheetId="8">'1C-C.THÁI'!$12:$12</definedName>
    <definedName name="_xlnm.Print_Titles" localSheetId="6">'1C-C.THỦY'!$12:$12</definedName>
    <definedName name="_xlnm.Print_Titles" localSheetId="5">'1C-C.THƯ'!$12:$12</definedName>
    <definedName name="_xlnm.Print_Titles" localSheetId="13">'1C-DNDoan'!$12:$12</definedName>
    <definedName name="_xlnm.Print_Titles" localSheetId="11">'1C-DNVong'!$12:$12</definedName>
    <definedName name="_xlnm.Print_Titles" localSheetId="14">'1C-LPTruong'!$12:$12</definedName>
    <definedName name="_xlnm.Print_Titles" localSheetId="10">'1C-LQHQuoc'!$12:$12</definedName>
    <definedName name="_xlnm.Print_Titles" localSheetId="16">'1C-NNTuyen'!$12:$12</definedName>
    <definedName name="_xlnm.Print_Titles" localSheetId="3">'1C-T.DANH'!$12:$12</definedName>
    <definedName name="_xlnm.Print_Titles" localSheetId="4">'1C-T.MINH'!$12:$12</definedName>
    <definedName name="_xlnm.Print_Titles" localSheetId="21">C.Quyen!$A$12:$IV$12</definedName>
    <definedName name="_xlnm.Print_Titles" localSheetId="22">C.Yen!$A$12:$IV$12</definedName>
    <definedName name="_xlnm.Print_Titles" localSheetId="17">'T. Khanh'!$A$12:$IV$12</definedName>
    <definedName name="_xlnm.Print_Titles" localSheetId="19">T.Cuong!$A$12:$IV$12</definedName>
    <definedName name="_xlnm.Print_Titles" localSheetId="18">T.Phong!$A$12:$IV$12</definedName>
    <definedName name="_xlnm.Print_Titles" localSheetId="20">T.Tuan!$A$12:$IV$12</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5" i="54" l="1"/>
  <c r="F45" i="54"/>
  <c r="G43" i="54"/>
  <c r="F43" i="54"/>
  <c r="G41" i="54"/>
  <c r="F41" i="54"/>
  <c r="G39" i="54"/>
  <c r="F39" i="54"/>
  <c r="G37" i="54"/>
  <c r="F37" i="54"/>
  <c r="G35" i="54"/>
  <c r="F35" i="54"/>
  <c r="G33" i="54"/>
  <c r="G32" i="54" s="1"/>
  <c r="F33" i="54"/>
  <c r="F32" i="54" s="1"/>
  <c r="E32" i="54"/>
  <c r="G28" i="54"/>
  <c r="F28" i="54"/>
  <c r="E28" i="54"/>
  <c r="G25" i="54"/>
  <c r="F25" i="54"/>
  <c r="E25" i="54"/>
  <c r="G19" i="54"/>
  <c r="F19" i="54"/>
  <c r="E19" i="54"/>
  <c r="E14" i="54" s="1"/>
  <c r="E52" i="54" s="1"/>
  <c r="E54" i="54" s="1"/>
  <c r="G15" i="54"/>
  <c r="F15" i="54"/>
  <c r="F14" i="54" s="1"/>
  <c r="E15" i="54"/>
  <c r="G14" i="54"/>
  <c r="G52" i="54" s="1"/>
  <c r="G54" i="54" s="1"/>
  <c r="G45" i="53"/>
  <c r="F45" i="53"/>
  <c r="G43" i="53"/>
  <c r="F43" i="53"/>
  <c r="G41" i="53"/>
  <c r="F41" i="53"/>
  <c r="G39" i="53"/>
  <c r="F39" i="53"/>
  <c r="G37" i="53"/>
  <c r="F37" i="53"/>
  <c r="G35" i="53"/>
  <c r="F35" i="53"/>
  <c r="G33" i="53"/>
  <c r="G32" i="53" s="1"/>
  <c r="F33" i="53"/>
  <c r="F32" i="53" s="1"/>
  <c r="E32" i="53"/>
  <c r="G28" i="53"/>
  <c r="F28" i="53"/>
  <c r="E28" i="53"/>
  <c r="G25" i="53"/>
  <c r="F25" i="53"/>
  <c r="F14" i="53" s="1"/>
  <c r="E25" i="53"/>
  <c r="G19" i="53"/>
  <c r="F19" i="53"/>
  <c r="E19" i="53"/>
  <c r="E14" i="53" s="1"/>
  <c r="E52" i="53" s="1"/>
  <c r="E54" i="53" s="1"/>
  <c r="G15" i="53"/>
  <c r="F15" i="53"/>
  <c r="E15" i="53"/>
  <c r="G14" i="53"/>
  <c r="G52" i="53" s="1"/>
  <c r="G54" i="53" s="1"/>
  <c r="G45" i="52"/>
  <c r="F45" i="52"/>
  <c r="G43" i="52"/>
  <c r="F43" i="52"/>
  <c r="G41" i="52"/>
  <c r="F41" i="52"/>
  <c r="G39" i="52"/>
  <c r="F39" i="52"/>
  <c r="G37" i="52"/>
  <c r="F37" i="52"/>
  <c r="G35" i="52"/>
  <c r="F35" i="52"/>
  <c r="G33" i="52"/>
  <c r="G32" i="52" s="1"/>
  <c r="F33" i="52"/>
  <c r="F32" i="52" s="1"/>
  <c r="E32" i="52"/>
  <c r="G28" i="52"/>
  <c r="F28" i="52"/>
  <c r="E28" i="52"/>
  <c r="G25" i="52"/>
  <c r="F25" i="52"/>
  <c r="E25" i="52"/>
  <c r="G19" i="52"/>
  <c r="F19" i="52"/>
  <c r="E19" i="52"/>
  <c r="E14" i="52" s="1"/>
  <c r="E52" i="52" s="1"/>
  <c r="E54" i="52" s="1"/>
  <c r="G15" i="52"/>
  <c r="F15" i="52"/>
  <c r="F14" i="52" s="1"/>
  <c r="E15" i="52"/>
  <c r="G14" i="52"/>
  <c r="G52" i="52" s="1"/>
  <c r="G54" i="52" s="1"/>
  <c r="G45" i="51"/>
  <c r="F45" i="51"/>
  <c r="G43" i="51"/>
  <c r="F43" i="51"/>
  <c r="G41" i="51"/>
  <c r="F41" i="51"/>
  <c r="G39" i="51"/>
  <c r="F39" i="51"/>
  <c r="G37" i="51"/>
  <c r="F37" i="51"/>
  <c r="G35" i="51"/>
  <c r="F35" i="51"/>
  <c r="G33" i="51"/>
  <c r="G32" i="51" s="1"/>
  <c r="F33" i="51"/>
  <c r="F32" i="51" s="1"/>
  <c r="E32" i="51"/>
  <c r="G28" i="51"/>
  <c r="F28" i="51"/>
  <c r="E28" i="51"/>
  <c r="G25" i="51"/>
  <c r="F25" i="51"/>
  <c r="F14" i="51" s="1"/>
  <c r="F52" i="51" s="1"/>
  <c r="F54" i="51" s="1"/>
  <c r="E25" i="51"/>
  <c r="G19" i="51"/>
  <c r="F19" i="51"/>
  <c r="E19" i="51"/>
  <c r="E14" i="51" s="1"/>
  <c r="E52" i="51" s="1"/>
  <c r="E54" i="51" s="1"/>
  <c r="G15" i="51"/>
  <c r="F15" i="51"/>
  <c r="E15" i="51"/>
  <c r="G14" i="51"/>
  <c r="G52" i="51" s="1"/>
  <c r="G54" i="51" s="1"/>
  <c r="F62" i="54" l="1"/>
  <c r="H62" i="54" s="1"/>
  <c r="F61" i="54"/>
  <c r="H61" i="54" s="1"/>
  <c r="F60" i="54"/>
  <c r="H60" i="54" s="1"/>
  <c r="F59" i="54"/>
  <c r="H59" i="54" s="1"/>
  <c r="F52" i="54"/>
  <c r="F54" i="54" s="1"/>
  <c r="F52" i="53"/>
  <c r="F54" i="53" s="1"/>
  <c r="F62" i="53"/>
  <c r="H62" i="53" s="1"/>
  <c r="F61" i="53"/>
  <c r="H61" i="53" s="1"/>
  <c r="F60" i="53"/>
  <c r="H60" i="53" s="1"/>
  <c r="F59" i="53"/>
  <c r="H59" i="53" s="1"/>
  <c r="F62" i="52"/>
  <c r="H62" i="52" s="1"/>
  <c r="F61" i="52"/>
  <c r="H61" i="52" s="1"/>
  <c r="F60" i="52"/>
  <c r="H60" i="52" s="1"/>
  <c r="F59" i="52"/>
  <c r="H59" i="52" s="1"/>
  <c r="F52" i="52"/>
  <c r="F54" i="52" s="1"/>
  <c r="E60" i="51"/>
  <c r="G60" i="51" s="1"/>
  <c r="E62" i="51"/>
  <c r="G62" i="51" s="1"/>
  <c r="E61" i="51"/>
  <c r="G61" i="51" s="1"/>
  <c r="E59" i="51"/>
  <c r="G59" i="51" s="1"/>
  <c r="F62" i="51"/>
  <c r="H62" i="51" s="1"/>
  <c r="F61" i="51"/>
  <c r="H61" i="51" s="1"/>
  <c r="F60" i="51"/>
  <c r="H60" i="51" s="1"/>
  <c r="F59" i="51"/>
  <c r="H59" i="51" s="1"/>
  <c r="G46" i="50"/>
  <c r="F46" i="50"/>
  <c r="G43" i="50"/>
  <c r="F43" i="50"/>
  <c r="G41" i="50"/>
  <c r="F41" i="50"/>
  <c r="G39" i="50"/>
  <c r="F39" i="50"/>
  <c r="G37" i="50"/>
  <c r="F37" i="50"/>
  <c r="G35" i="50"/>
  <c r="F35" i="50"/>
  <c r="G33" i="50"/>
  <c r="F33" i="50"/>
  <c r="F32" i="50" s="1"/>
  <c r="G32" i="50"/>
  <c r="E32" i="50"/>
  <c r="G28" i="50"/>
  <c r="F28" i="50"/>
  <c r="E28" i="50"/>
  <c r="G25" i="50"/>
  <c r="F25" i="50"/>
  <c r="F14" i="50" s="1"/>
  <c r="E25" i="50"/>
  <c r="G19" i="50"/>
  <c r="F19" i="50"/>
  <c r="E19" i="50"/>
  <c r="E14" i="50" s="1"/>
  <c r="E53" i="50" s="1"/>
  <c r="E55" i="50" s="1"/>
  <c r="G15" i="50"/>
  <c r="F15" i="50"/>
  <c r="E15" i="50"/>
  <c r="G14" i="50"/>
  <c r="G53" i="50" s="1"/>
  <c r="G55" i="50" s="1"/>
  <c r="G45" i="49"/>
  <c r="F45" i="49"/>
  <c r="G43" i="49"/>
  <c r="F43" i="49"/>
  <c r="G41" i="49"/>
  <c r="F41" i="49"/>
  <c r="G39" i="49"/>
  <c r="F39" i="49"/>
  <c r="G37" i="49"/>
  <c r="F37" i="49"/>
  <c r="G35" i="49"/>
  <c r="F35" i="49"/>
  <c r="G33" i="49"/>
  <c r="G32" i="49" s="1"/>
  <c r="F33" i="49"/>
  <c r="E32" i="49"/>
  <c r="G28" i="49"/>
  <c r="F28" i="49"/>
  <c r="E28" i="49"/>
  <c r="G25" i="49"/>
  <c r="F25" i="49"/>
  <c r="E25" i="49"/>
  <c r="G19" i="49"/>
  <c r="F19" i="49"/>
  <c r="E19" i="49"/>
  <c r="G15" i="49"/>
  <c r="F15" i="49"/>
  <c r="E15" i="49"/>
  <c r="G14" i="49"/>
  <c r="G52" i="49" s="1"/>
  <c r="G54" i="49" s="1"/>
  <c r="G45" i="48"/>
  <c r="F45" i="48"/>
  <c r="G43" i="48"/>
  <c r="F43" i="48"/>
  <c r="G41" i="48"/>
  <c r="F41" i="48"/>
  <c r="G39" i="48"/>
  <c r="F39" i="48"/>
  <c r="G37" i="48"/>
  <c r="F37" i="48"/>
  <c r="G35" i="48"/>
  <c r="F35" i="48"/>
  <c r="F32" i="48" s="1"/>
  <c r="G33" i="48"/>
  <c r="G32" i="48" s="1"/>
  <c r="F33" i="48"/>
  <c r="E32" i="48"/>
  <c r="G28" i="48"/>
  <c r="F28" i="48"/>
  <c r="E28" i="48"/>
  <c r="G25" i="48"/>
  <c r="F25" i="48"/>
  <c r="E25" i="48"/>
  <c r="G19" i="48"/>
  <c r="F19" i="48"/>
  <c r="E19" i="48"/>
  <c r="G15" i="48"/>
  <c r="F15" i="48"/>
  <c r="E15" i="48"/>
  <c r="G45" i="47"/>
  <c r="F45" i="47"/>
  <c r="G43" i="47"/>
  <c r="F43" i="47"/>
  <c r="G41" i="47"/>
  <c r="F41" i="47"/>
  <c r="G39" i="47"/>
  <c r="F39" i="47"/>
  <c r="G37" i="47"/>
  <c r="F37" i="47"/>
  <c r="G35" i="47"/>
  <c r="F35" i="47"/>
  <c r="G33" i="47"/>
  <c r="G32" i="47" s="1"/>
  <c r="F33" i="47"/>
  <c r="E32" i="47"/>
  <c r="G28" i="47"/>
  <c r="F28" i="47"/>
  <c r="E28" i="47"/>
  <c r="G25" i="47"/>
  <c r="F25" i="47"/>
  <c r="E25" i="47"/>
  <c r="G19" i="47"/>
  <c r="F19" i="47"/>
  <c r="E19" i="47"/>
  <c r="G15" i="47"/>
  <c r="F15" i="47"/>
  <c r="E15" i="47"/>
  <c r="G45" i="46"/>
  <c r="F45" i="46"/>
  <c r="G43" i="46"/>
  <c r="F43" i="46"/>
  <c r="G41" i="46"/>
  <c r="F41" i="46"/>
  <c r="G39" i="46"/>
  <c r="F39" i="46"/>
  <c r="G37" i="46"/>
  <c r="F37" i="46"/>
  <c r="G35" i="46"/>
  <c r="F35" i="46"/>
  <c r="G33" i="46"/>
  <c r="F33" i="46"/>
  <c r="E32" i="46"/>
  <c r="G28" i="46"/>
  <c r="F28" i="46"/>
  <c r="E28" i="46"/>
  <c r="E14" i="46" s="1"/>
  <c r="E52" i="46" s="1"/>
  <c r="E54" i="46" s="1"/>
  <c r="G25" i="46"/>
  <c r="F25" i="46"/>
  <c r="E25" i="46"/>
  <c r="G19" i="46"/>
  <c r="G14" i="46" s="1"/>
  <c r="F19" i="46"/>
  <c r="E19" i="46"/>
  <c r="G15" i="46"/>
  <c r="F15" i="46"/>
  <c r="F14" i="46" s="1"/>
  <c r="E15" i="46"/>
  <c r="G45" i="45"/>
  <c r="F45" i="45"/>
  <c r="G43" i="45"/>
  <c r="F43" i="45"/>
  <c r="G41" i="45"/>
  <c r="F41" i="45"/>
  <c r="G39" i="45"/>
  <c r="F39" i="45"/>
  <c r="G37" i="45"/>
  <c r="F37" i="45"/>
  <c r="G35" i="45"/>
  <c r="F35" i="45"/>
  <c r="G33" i="45"/>
  <c r="F33" i="45"/>
  <c r="E32" i="45"/>
  <c r="G28" i="45"/>
  <c r="F28" i="45"/>
  <c r="E28" i="45"/>
  <c r="G25" i="45"/>
  <c r="F25" i="45"/>
  <c r="E25" i="45"/>
  <c r="G19" i="45"/>
  <c r="F19" i="45"/>
  <c r="E19" i="45"/>
  <c r="G15" i="45"/>
  <c r="F15" i="45"/>
  <c r="E15" i="45"/>
  <c r="G46" i="44"/>
  <c r="F46" i="44"/>
  <c r="G43" i="44"/>
  <c r="F43" i="44"/>
  <c r="G41" i="44"/>
  <c r="F41" i="44"/>
  <c r="G39" i="44"/>
  <c r="F39" i="44"/>
  <c r="G37" i="44"/>
  <c r="F37" i="44"/>
  <c r="G35" i="44"/>
  <c r="F35" i="44"/>
  <c r="G33" i="44"/>
  <c r="F33" i="44"/>
  <c r="E32" i="44"/>
  <c r="G28" i="44"/>
  <c r="F28" i="44"/>
  <c r="E28" i="44"/>
  <c r="G25" i="44"/>
  <c r="F25" i="44"/>
  <c r="E25" i="44"/>
  <c r="G19" i="44"/>
  <c r="F19" i="44"/>
  <c r="E19" i="44"/>
  <c r="G15" i="44"/>
  <c r="F15" i="44"/>
  <c r="E15" i="44"/>
  <c r="E14" i="44"/>
  <c r="E53" i="44" s="1"/>
  <c r="E55" i="44" s="1"/>
  <c r="E60" i="54" l="1"/>
  <c r="G60" i="54" s="1"/>
  <c r="E61" i="54"/>
  <c r="G61" i="54" s="1"/>
  <c r="E59" i="54"/>
  <c r="G59" i="54" s="1"/>
  <c r="E62" i="54"/>
  <c r="G62" i="54" s="1"/>
  <c r="E60" i="53"/>
  <c r="G60" i="53" s="1"/>
  <c r="E61" i="53"/>
  <c r="G61" i="53" s="1"/>
  <c r="E62" i="53"/>
  <c r="G62" i="53" s="1"/>
  <c r="E59" i="53"/>
  <c r="G59" i="53" s="1"/>
  <c r="E61" i="52"/>
  <c r="G61" i="52" s="1"/>
  <c r="E60" i="52"/>
  <c r="G60" i="52" s="1"/>
  <c r="E62" i="52"/>
  <c r="G62" i="52" s="1"/>
  <c r="E59" i="52"/>
  <c r="G59" i="52" s="1"/>
  <c r="F63" i="50"/>
  <c r="H63" i="50" s="1"/>
  <c r="F62" i="50"/>
  <c r="H62" i="50" s="1"/>
  <c r="F61" i="50"/>
  <c r="H61" i="50" s="1"/>
  <c r="F60" i="50"/>
  <c r="H60" i="50" s="1"/>
  <c r="F53" i="50"/>
  <c r="F55" i="50" s="1"/>
  <c r="F14" i="45"/>
  <c r="G14" i="45"/>
  <c r="G52" i="45" s="1"/>
  <c r="G54" i="45" s="1"/>
  <c r="F62" i="45" s="1"/>
  <c r="H62" i="45" s="1"/>
  <c r="E14" i="45"/>
  <c r="E52" i="45" s="1"/>
  <c r="E54" i="45" s="1"/>
  <c r="G32" i="46"/>
  <c r="G52" i="46" s="1"/>
  <c r="G54" i="46" s="1"/>
  <c r="F32" i="47"/>
  <c r="E14" i="48"/>
  <c r="E52" i="48" s="1"/>
  <c r="E54" i="48" s="1"/>
  <c r="E14" i="49"/>
  <c r="E52" i="49" s="1"/>
  <c r="E54" i="49" s="1"/>
  <c r="F32" i="44"/>
  <c r="G32" i="45"/>
  <c r="F32" i="46"/>
  <c r="F52" i="46" s="1"/>
  <c r="F54" i="46" s="1"/>
  <c r="E14" i="47"/>
  <c r="E52" i="47" s="1"/>
  <c r="E54" i="47" s="1"/>
  <c r="F14" i="48"/>
  <c r="F52" i="48" s="1"/>
  <c r="F54" i="48" s="1"/>
  <c r="G14" i="48"/>
  <c r="G52" i="48" s="1"/>
  <c r="G54" i="48" s="1"/>
  <c r="F14" i="49"/>
  <c r="F32" i="49"/>
  <c r="F14" i="44"/>
  <c r="G14" i="44"/>
  <c r="G32" i="44"/>
  <c r="F32" i="45"/>
  <c r="F14" i="47"/>
  <c r="F52" i="47" s="1"/>
  <c r="F54" i="47" s="1"/>
  <c r="G14" i="47"/>
  <c r="G52" i="47" s="1"/>
  <c r="G54" i="47" s="1"/>
  <c r="F61" i="49"/>
  <c r="H61" i="49" s="1"/>
  <c r="F59" i="49"/>
  <c r="H59" i="49" s="1"/>
  <c r="F62" i="49"/>
  <c r="H62" i="49" s="1"/>
  <c r="F60" i="49"/>
  <c r="H60" i="49" s="1"/>
  <c r="F52" i="49"/>
  <c r="F54" i="49" s="1"/>
  <c r="F60" i="48"/>
  <c r="H60" i="48" s="1"/>
  <c r="F62" i="48"/>
  <c r="H62" i="48" s="1"/>
  <c r="F61" i="48"/>
  <c r="H61" i="48" s="1"/>
  <c r="F59" i="48"/>
  <c r="H59" i="48" s="1"/>
  <c r="E62" i="48"/>
  <c r="G62" i="48" s="1"/>
  <c r="E60" i="48"/>
  <c r="G60" i="48" s="1"/>
  <c r="E61" i="48"/>
  <c r="G61" i="48" s="1"/>
  <c r="E59" i="48"/>
  <c r="G59" i="48" s="1"/>
  <c r="F61" i="47"/>
  <c r="H61" i="47" s="1"/>
  <c r="F60" i="47"/>
  <c r="H60" i="47" s="1"/>
  <c r="F62" i="47"/>
  <c r="H62" i="47" s="1"/>
  <c r="F59" i="47"/>
  <c r="H59" i="47" s="1"/>
  <c r="E62" i="47"/>
  <c r="G62" i="47" s="1"/>
  <c r="E60" i="47"/>
  <c r="G60" i="47" s="1"/>
  <c r="E61" i="47"/>
  <c r="G61" i="47" s="1"/>
  <c r="E59" i="47"/>
  <c r="G59" i="47" s="1"/>
  <c r="F59" i="45"/>
  <c r="H59" i="45" s="1"/>
  <c r="F53" i="44"/>
  <c r="F55" i="44" s="1"/>
  <c r="G45" i="43"/>
  <c r="F45" i="43"/>
  <c r="G43" i="43"/>
  <c r="F43" i="43"/>
  <c r="G41" i="43"/>
  <c r="F41" i="43"/>
  <c r="G39" i="43"/>
  <c r="F39" i="43"/>
  <c r="G37" i="43"/>
  <c r="F37" i="43"/>
  <c r="G35" i="43"/>
  <c r="F35" i="43"/>
  <c r="G33" i="43"/>
  <c r="F33" i="43"/>
  <c r="E32" i="43"/>
  <c r="G28" i="43"/>
  <c r="F28" i="43"/>
  <c r="E28" i="43"/>
  <c r="G25" i="43"/>
  <c r="G14" i="43" s="1"/>
  <c r="F25" i="43"/>
  <c r="E25" i="43"/>
  <c r="G19" i="43"/>
  <c r="F19" i="43"/>
  <c r="E19" i="43"/>
  <c r="G15" i="43"/>
  <c r="F15" i="43"/>
  <c r="E15" i="43"/>
  <c r="E14" i="43" s="1"/>
  <c r="E52" i="43" s="1"/>
  <c r="E54" i="43" s="1"/>
  <c r="G45" i="42"/>
  <c r="F45" i="42"/>
  <c r="G43" i="42"/>
  <c r="F43" i="42"/>
  <c r="G41" i="42"/>
  <c r="F41" i="42"/>
  <c r="G39" i="42"/>
  <c r="F39" i="42"/>
  <c r="G37" i="42"/>
  <c r="F37" i="42"/>
  <c r="G35" i="42"/>
  <c r="F35" i="42"/>
  <c r="G33" i="42"/>
  <c r="F33" i="42"/>
  <c r="G32" i="42"/>
  <c r="F32" i="42"/>
  <c r="E32" i="42"/>
  <c r="G28" i="42"/>
  <c r="F28" i="42"/>
  <c r="E28" i="42"/>
  <c r="G25" i="42"/>
  <c r="F25" i="42"/>
  <c r="E25" i="42"/>
  <c r="G19" i="42"/>
  <c r="F19" i="42"/>
  <c r="E19" i="42"/>
  <c r="G15" i="42"/>
  <c r="F15" i="42"/>
  <c r="E15" i="42"/>
  <c r="E14" i="42" s="1"/>
  <c r="E52" i="42" s="1"/>
  <c r="E54" i="42" s="1"/>
  <c r="G45" i="41"/>
  <c r="F45" i="41"/>
  <c r="G43" i="41"/>
  <c r="F43" i="41"/>
  <c r="G41" i="41"/>
  <c r="F41" i="41"/>
  <c r="G39" i="41"/>
  <c r="F39" i="41"/>
  <c r="G37" i="41"/>
  <c r="F37" i="41"/>
  <c r="G35" i="41"/>
  <c r="F35" i="41"/>
  <c r="G33" i="41"/>
  <c r="G32" i="41" s="1"/>
  <c r="F33" i="41"/>
  <c r="F32" i="41" s="1"/>
  <c r="E32" i="41"/>
  <c r="G28" i="41"/>
  <c r="F28" i="41"/>
  <c r="E28" i="41"/>
  <c r="G25" i="41"/>
  <c r="F25" i="41"/>
  <c r="E25" i="41"/>
  <c r="G19" i="41"/>
  <c r="F19" i="41"/>
  <c r="E19" i="41"/>
  <c r="G15" i="41"/>
  <c r="G14" i="41" s="1"/>
  <c r="G52" i="41" s="1"/>
  <c r="G54" i="41" s="1"/>
  <c r="F15" i="41"/>
  <c r="E15" i="41"/>
  <c r="G45" i="40"/>
  <c r="F45" i="40"/>
  <c r="G43" i="40"/>
  <c r="F43" i="40"/>
  <c r="G41" i="40"/>
  <c r="F41" i="40"/>
  <c r="G39" i="40"/>
  <c r="F39" i="40"/>
  <c r="G37" i="40"/>
  <c r="F37" i="40"/>
  <c r="G35" i="40"/>
  <c r="F35" i="40"/>
  <c r="G33" i="40"/>
  <c r="G32" i="40" s="1"/>
  <c r="F33" i="40"/>
  <c r="F32" i="40" s="1"/>
  <c r="E32" i="40"/>
  <c r="G28" i="40"/>
  <c r="F28" i="40"/>
  <c r="E28" i="40"/>
  <c r="G25" i="40"/>
  <c r="F25" i="40"/>
  <c r="E25" i="40"/>
  <c r="G19" i="40"/>
  <c r="F19" i="40"/>
  <c r="E19" i="40"/>
  <c r="G15" i="40"/>
  <c r="F15" i="40"/>
  <c r="E15" i="40"/>
  <c r="E14" i="40" s="1"/>
  <c r="E52" i="40" s="1"/>
  <c r="E54" i="40" s="1"/>
  <c r="G45" i="39"/>
  <c r="F45" i="39"/>
  <c r="G43" i="39"/>
  <c r="F43" i="39"/>
  <c r="G41" i="39"/>
  <c r="F41" i="39"/>
  <c r="G39" i="39"/>
  <c r="F39" i="39"/>
  <c r="G37" i="39"/>
  <c r="F37" i="39"/>
  <c r="G35" i="39"/>
  <c r="F35" i="39"/>
  <c r="G33" i="39"/>
  <c r="F33" i="39"/>
  <c r="E32" i="39"/>
  <c r="G28" i="39"/>
  <c r="F28" i="39"/>
  <c r="E28" i="39"/>
  <c r="G25" i="39"/>
  <c r="G14" i="39" s="1"/>
  <c r="F25" i="39"/>
  <c r="E25" i="39"/>
  <c r="G19" i="39"/>
  <c r="F19" i="39"/>
  <c r="E19" i="39"/>
  <c r="G15" i="39"/>
  <c r="F15" i="39"/>
  <c r="E15" i="39"/>
  <c r="E14" i="39" s="1"/>
  <c r="E52" i="39" s="1"/>
  <c r="E54" i="39" s="1"/>
  <c r="E62" i="50" l="1"/>
  <c r="G62" i="50" s="1"/>
  <c r="E60" i="50"/>
  <c r="G60" i="50" s="1"/>
  <c r="E63" i="50"/>
  <c r="G63" i="50" s="1"/>
  <c r="E61" i="50"/>
  <c r="G61" i="50" s="1"/>
  <c r="F62" i="46"/>
  <c r="H62" i="46" s="1"/>
  <c r="F59" i="46"/>
  <c r="H59" i="46" s="1"/>
  <c r="F60" i="46"/>
  <c r="H60" i="46" s="1"/>
  <c r="F61" i="46"/>
  <c r="H61" i="46" s="1"/>
  <c r="E62" i="46"/>
  <c r="G62" i="46" s="1"/>
  <c r="E59" i="46"/>
  <c r="G59" i="46" s="1"/>
  <c r="E60" i="46"/>
  <c r="G60" i="46" s="1"/>
  <c r="E61" i="46"/>
  <c r="G61" i="46" s="1"/>
  <c r="F14" i="39"/>
  <c r="F52" i="39" s="1"/>
  <c r="F54" i="39" s="1"/>
  <c r="E60" i="39" s="1"/>
  <c r="G60" i="39" s="1"/>
  <c r="F32" i="39"/>
  <c r="F14" i="40"/>
  <c r="F52" i="40" s="1"/>
  <c r="F54" i="40" s="1"/>
  <c r="F14" i="43"/>
  <c r="F32" i="43"/>
  <c r="F61" i="45"/>
  <c r="H61" i="45" s="1"/>
  <c r="G53" i="44"/>
  <c r="G55" i="44" s="1"/>
  <c r="F52" i="45"/>
  <c r="F54" i="45" s="1"/>
  <c r="G32" i="39"/>
  <c r="G52" i="39" s="1"/>
  <c r="G54" i="39" s="1"/>
  <c r="G14" i="40"/>
  <c r="G52" i="40" s="1"/>
  <c r="G54" i="40" s="1"/>
  <c r="E14" i="41"/>
  <c r="E52" i="41" s="1"/>
  <c r="E54" i="41" s="1"/>
  <c r="G32" i="43"/>
  <c r="G52" i="43" s="1"/>
  <c r="G54" i="43" s="1"/>
  <c r="F60" i="45"/>
  <c r="H60" i="45" s="1"/>
  <c r="F14" i="41"/>
  <c r="F52" i="41" s="1"/>
  <c r="F54" i="41" s="1"/>
  <c r="F14" i="42"/>
  <c r="F52" i="42" s="1"/>
  <c r="F54" i="42" s="1"/>
  <c r="G14" i="42"/>
  <c r="G52" i="42" s="1"/>
  <c r="G54" i="42" s="1"/>
  <c r="E61" i="49"/>
  <c r="G61" i="49" s="1"/>
  <c r="E59" i="49"/>
  <c r="G59" i="49" s="1"/>
  <c r="E62" i="49"/>
  <c r="G62" i="49" s="1"/>
  <c r="E60" i="49"/>
  <c r="G60" i="49" s="1"/>
  <c r="E62" i="44"/>
  <c r="G62" i="44" s="1"/>
  <c r="E60" i="44"/>
  <c r="G60" i="44" s="1"/>
  <c r="E63" i="44"/>
  <c r="G63" i="44" s="1"/>
  <c r="E61" i="44"/>
  <c r="G61" i="44" s="1"/>
  <c r="E62" i="41"/>
  <c r="G62" i="41" s="1"/>
  <c r="E61" i="41"/>
  <c r="G61" i="41" s="1"/>
  <c r="E59" i="41"/>
  <c r="G59" i="41" s="1"/>
  <c r="E60" i="41"/>
  <c r="G60" i="41" s="1"/>
  <c r="E62" i="42"/>
  <c r="G62" i="42" s="1"/>
  <c r="E61" i="42"/>
  <c r="G61" i="42" s="1"/>
  <c r="E60" i="42"/>
  <c r="G60" i="42" s="1"/>
  <c r="E59" i="42"/>
  <c r="G59" i="42" s="1"/>
  <c r="F62" i="42"/>
  <c r="H62" i="42" s="1"/>
  <c r="F61" i="42"/>
  <c r="H61" i="42" s="1"/>
  <c r="F60" i="42"/>
  <c r="H60" i="42" s="1"/>
  <c r="F59" i="42"/>
  <c r="H59" i="42" s="1"/>
  <c r="E59" i="39"/>
  <c r="G59" i="39" s="1"/>
  <c r="E62" i="40"/>
  <c r="G62" i="40" s="1"/>
  <c r="E61" i="40"/>
  <c r="G61" i="40" s="1"/>
  <c r="E60" i="40"/>
  <c r="G60" i="40" s="1"/>
  <c r="E59" i="40"/>
  <c r="G59" i="40" s="1"/>
  <c r="F62" i="41"/>
  <c r="H62" i="41" s="1"/>
  <c r="F61" i="41"/>
  <c r="H61" i="41" s="1"/>
  <c r="F60" i="41"/>
  <c r="H60" i="41" s="1"/>
  <c r="F59" i="41"/>
  <c r="H59" i="41" s="1"/>
  <c r="F62" i="40"/>
  <c r="H62" i="40" s="1"/>
  <c r="F61" i="40"/>
  <c r="H61" i="40" s="1"/>
  <c r="F60" i="40"/>
  <c r="H60" i="40" s="1"/>
  <c r="F59" i="40"/>
  <c r="H59" i="40" s="1"/>
  <c r="G45" i="37"/>
  <c r="F45" i="37"/>
  <c r="G43" i="37"/>
  <c r="F43" i="37"/>
  <c r="G41" i="37"/>
  <c r="F41" i="37"/>
  <c r="G39" i="37"/>
  <c r="F39" i="37"/>
  <c r="G37" i="37"/>
  <c r="F37" i="37"/>
  <c r="G35" i="37"/>
  <c r="F35" i="37"/>
  <c r="G33" i="37"/>
  <c r="F33" i="37"/>
  <c r="E32" i="37"/>
  <c r="G28" i="37"/>
  <c r="F28" i="37"/>
  <c r="E28" i="37"/>
  <c r="G25" i="37"/>
  <c r="F25" i="37"/>
  <c r="E25" i="37"/>
  <c r="G19" i="37"/>
  <c r="F19" i="37"/>
  <c r="E19" i="37"/>
  <c r="E14" i="37" s="1"/>
  <c r="E52" i="37" s="1"/>
  <c r="E54" i="37" s="1"/>
  <c r="G15" i="37"/>
  <c r="F15" i="37"/>
  <c r="E15" i="37"/>
  <c r="G14" i="37"/>
  <c r="G45" i="36"/>
  <c r="F45" i="36"/>
  <c r="G43" i="36"/>
  <c r="F43" i="36"/>
  <c r="G41" i="36"/>
  <c r="F41" i="36"/>
  <c r="G39" i="36"/>
  <c r="F39" i="36"/>
  <c r="G37" i="36"/>
  <c r="F37" i="36"/>
  <c r="G35" i="36"/>
  <c r="F35" i="36"/>
  <c r="G33" i="36"/>
  <c r="F33" i="36"/>
  <c r="E32" i="36"/>
  <c r="G28" i="36"/>
  <c r="F28" i="36"/>
  <c r="E28" i="36"/>
  <c r="G25" i="36"/>
  <c r="F25" i="36"/>
  <c r="E25" i="36"/>
  <c r="G19" i="36"/>
  <c r="F19" i="36"/>
  <c r="E19" i="36"/>
  <c r="G15" i="36"/>
  <c r="F15" i="36"/>
  <c r="E15" i="36"/>
  <c r="G14" i="36"/>
  <c r="G45" i="35"/>
  <c r="F45" i="35"/>
  <c r="G43" i="35"/>
  <c r="F43" i="35"/>
  <c r="G41" i="35"/>
  <c r="F41" i="35"/>
  <c r="G39" i="35"/>
  <c r="F39" i="35"/>
  <c r="G37" i="35"/>
  <c r="F37" i="35"/>
  <c r="G35" i="35"/>
  <c r="F35" i="35"/>
  <c r="G33" i="35"/>
  <c r="F33" i="35"/>
  <c r="E32" i="35"/>
  <c r="G28" i="35"/>
  <c r="F28" i="35"/>
  <c r="E28" i="35"/>
  <c r="G25" i="35"/>
  <c r="F25" i="35"/>
  <c r="F14" i="35" s="1"/>
  <c r="E25" i="35"/>
  <c r="G19" i="35"/>
  <c r="F19" i="35"/>
  <c r="E19" i="35"/>
  <c r="E14" i="35" s="1"/>
  <c r="E52" i="35" s="1"/>
  <c r="E54" i="35" s="1"/>
  <c r="G15" i="35"/>
  <c r="F15" i="35"/>
  <c r="E15" i="35"/>
  <c r="G14" i="35"/>
  <c r="G45" i="33"/>
  <c r="F45" i="33"/>
  <c r="G43" i="33"/>
  <c r="F43" i="33"/>
  <c r="G41" i="33"/>
  <c r="F41" i="33"/>
  <c r="G39" i="33"/>
  <c r="F39" i="33"/>
  <c r="G37" i="33"/>
  <c r="F37" i="33"/>
  <c r="G35" i="33"/>
  <c r="F35" i="33"/>
  <c r="G33" i="33"/>
  <c r="F33" i="33"/>
  <c r="E32" i="33"/>
  <c r="G28" i="33"/>
  <c r="F28" i="33"/>
  <c r="E28" i="33"/>
  <c r="G25" i="33"/>
  <c r="F25" i="33"/>
  <c r="E25" i="33"/>
  <c r="G19" i="33"/>
  <c r="F19" i="33"/>
  <c r="E19" i="33"/>
  <c r="G15" i="33"/>
  <c r="F15" i="33"/>
  <c r="E15" i="33"/>
  <c r="G14" i="33"/>
  <c r="G46" i="32"/>
  <c r="F46" i="32"/>
  <c r="G43" i="32"/>
  <c r="F43" i="32"/>
  <c r="G41" i="32"/>
  <c r="F41" i="32"/>
  <c r="G39" i="32"/>
  <c r="F39" i="32"/>
  <c r="G37" i="32"/>
  <c r="F37" i="32"/>
  <c r="G35" i="32"/>
  <c r="F35" i="32"/>
  <c r="G33" i="32"/>
  <c r="F33" i="32"/>
  <c r="G32" i="32"/>
  <c r="E32" i="32"/>
  <c r="G28" i="32"/>
  <c r="F28" i="32"/>
  <c r="E28" i="32"/>
  <c r="G25" i="32"/>
  <c r="F25" i="32"/>
  <c r="E25" i="32"/>
  <c r="G19" i="32"/>
  <c r="F19" i="32"/>
  <c r="E19" i="32"/>
  <c r="G15" i="32"/>
  <c r="G14" i="32" s="1"/>
  <c r="G53" i="32" s="1"/>
  <c r="G55" i="32" s="1"/>
  <c r="F15" i="32"/>
  <c r="E15" i="32"/>
  <c r="G46" i="31"/>
  <c r="F46" i="31"/>
  <c r="G43" i="31"/>
  <c r="F43" i="31"/>
  <c r="G41" i="31"/>
  <c r="F41" i="31"/>
  <c r="G39" i="31"/>
  <c r="F39" i="31"/>
  <c r="G37" i="31"/>
  <c r="F37" i="31"/>
  <c r="G35" i="31"/>
  <c r="G32" i="31" s="1"/>
  <c r="F35" i="31"/>
  <c r="G33" i="31"/>
  <c r="F33" i="31"/>
  <c r="F32" i="31" s="1"/>
  <c r="E32" i="31"/>
  <c r="G28" i="31"/>
  <c r="F28" i="31"/>
  <c r="E28" i="31"/>
  <c r="G25" i="31"/>
  <c r="F25" i="31"/>
  <c r="E25" i="31"/>
  <c r="G19" i="31"/>
  <c r="F19" i="31"/>
  <c r="E19" i="31"/>
  <c r="G15" i="31"/>
  <c r="G14" i="31" s="1"/>
  <c r="G53" i="31" s="1"/>
  <c r="G55" i="31" s="1"/>
  <c r="F15" i="31"/>
  <c r="E15" i="31"/>
  <c r="G46" i="30"/>
  <c r="F46" i="30"/>
  <c r="G43" i="30"/>
  <c r="F43" i="30"/>
  <c r="G41" i="30"/>
  <c r="F41" i="30"/>
  <c r="G39" i="30"/>
  <c r="F39" i="30"/>
  <c r="G37" i="30"/>
  <c r="F37" i="30"/>
  <c r="G35" i="30"/>
  <c r="F35" i="30"/>
  <c r="G33" i="30"/>
  <c r="G32" i="30" s="1"/>
  <c r="F33" i="30"/>
  <c r="F32" i="30" s="1"/>
  <c r="E32" i="30"/>
  <c r="G28" i="30"/>
  <c r="F28" i="30"/>
  <c r="E28" i="30"/>
  <c r="G25" i="30"/>
  <c r="F25" i="30"/>
  <c r="E25" i="30"/>
  <c r="G19" i="30"/>
  <c r="F19" i="30"/>
  <c r="E19" i="30"/>
  <c r="G15" i="30"/>
  <c r="G14" i="30" s="1"/>
  <c r="G53" i="30" s="1"/>
  <c r="G55" i="30" s="1"/>
  <c r="F15" i="30"/>
  <c r="E15" i="30"/>
  <c r="F61" i="39" l="1"/>
  <c r="H61" i="39" s="1"/>
  <c r="F62" i="39"/>
  <c r="H62" i="39" s="1"/>
  <c r="F60" i="39"/>
  <c r="H60" i="39" s="1"/>
  <c r="F59" i="39"/>
  <c r="H59" i="39" s="1"/>
  <c r="F61" i="43"/>
  <c r="H61" i="43" s="1"/>
  <c r="F60" i="43"/>
  <c r="H60" i="43" s="1"/>
  <c r="F59" i="43"/>
  <c r="H59" i="43" s="1"/>
  <c r="F62" i="43"/>
  <c r="H62" i="43" s="1"/>
  <c r="E14" i="33"/>
  <c r="E52" i="33" s="1"/>
  <c r="E54" i="33" s="1"/>
  <c r="E14" i="36"/>
  <c r="E52" i="36" s="1"/>
  <c r="E54" i="36" s="1"/>
  <c r="E62" i="39"/>
  <c r="G62" i="39" s="1"/>
  <c r="E62" i="45"/>
  <c r="G62" i="45" s="1"/>
  <c r="E59" i="45"/>
  <c r="G59" i="45" s="1"/>
  <c r="E60" i="45"/>
  <c r="G60" i="45" s="1"/>
  <c r="E61" i="45"/>
  <c r="G61" i="45" s="1"/>
  <c r="F52" i="43"/>
  <c r="F54" i="43" s="1"/>
  <c r="G52" i="35"/>
  <c r="G54" i="35" s="1"/>
  <c r="F59" i="35" s="1"/>
  <c r="H59" i="35" s="1"/>
  <c r="F14" i="30"/>
  <c r="E14" i="31"/>
  <c r="E53" i="31" s="1"/>
  <c r="E55" i="31" s="1"/>
  <c r="F14" i="31"/>
  <c r="F53" i="31" s="1"/>
  <c r="F55" i="31" s="1"/>
  <c r="F32" i="32"/>
  <c r="F14" i="33"/>
  <c r="F32" i="33"/>
  <c r="F32" i="35"/>
  <c r="F52" i="35" s="1"/>
  <c r="F54" i="35" s="1"/>
  <c r="F14" i="36"/>
  <c r="F52" i="36" s="1"/>
  <c r="F54" i="36" s="1"/>
  <c r="F32" i="36"/>
  <c r="F14" i="37"/>
  <c r="F32" i="37"/>
  <c r="F52" i="37" s="1"/>
  <c r="F54" i="37" s="1"/>
  <c r="E61" i="39"/>
  <c r="G61" i="39" s="1"/>
  <c r="F62" i="44"/>
  <c r="H62" i="44" s="1"/>
  <c r="F63" i="44"/>
  <c r="H63" i="44" s="1"/>
  <c r="F60" i="44"/>
  <c r="H60" i="44" s="1"/>
  <c r="F61" i="44"/>
  <c r="H61" i="44" s="1"/>
  <c r="E14" i="30"/>
  <c r="E53" i="30" s="1"/>
  <c r="E55" i="30" s="1"/>
  <c r="E14" i="32"/>
  <c r="E53" i="32" s="1"/>
  <c r="E55" i="32" s="1"/>
  <c r="F14" i="32"/>
  <c r="F53" i="32" s="1"/>
  <c r="F55" i="32" s="1"/>
  <c r="G32" i="33"/>
  <c r="G52" i="33" s="1"/>
  <c r="G54" i="33" s="1"/>
  <c r="G32" i="35"/>
  <c r="G32" i="36"/>
  <c r="G52" i="36" s="1"/>
  <c r="G54" i="36" s="1"/>
  <c r="G32" i="37"/>
  <c r="G52" i="37" s="1"/>
  <c r="G54" i="37" s="1"/>
  <c r="E62" i="36"/>
  <c r="G62" i="36" s="1"/>
  <c r="E61" i="36"/>
  <c r="G61" i="36" s="1"/>
  <c r="E60" i="36"/>
  <c r="G60" i="36" s="1"/>
  <c r="E59" i="36"/>
  <c r="G59" i="36" s="1"/>
  <c r="F60" i="35"/>
  <c r="H60" i="35" s="1"/>
  <c r="F63" i="32"/>
  <c r="H63" i="32" s="1"/>
  <c r="F62" i="32"/>
  <c r="H62" i="32" s="1"/>
  <c r="F61" i="32"/>
  <c r="H61" i="32" s="1"/>
  <c r="F60" i="32"/>
  <c r="H60" i="32" s="1"/>
  <c r="F63" i="31"/>
  <c r="H63" i="31" s="1"/>
  <c r="F62" i="31"/>
  <c r="H62" i="31" s="1"/>
  <c r="F61" i="31"/>
  <c r="H61" i="31" s="1"/>
  <c r="F60" i="31"/>
  <c r="H60" i="31" s="1"/>
  <c r="F63" i="30"/>
  <c r="H63" i="30" s="1"/>
  <c r="F62" i="30"/>
  <c r="H62" i="30" s="1"/>
  <c r="F61" i="30"/>
  <c r="H61" i="30" s="1"/>
  <c r="F60" i="30"/>
  <c r="H60" i="30" s="1"/>
  <c r="F53" i="30"/>
  <c r="F55" i="30" s="1"/>
  <c r="F62" i="37" l="1"/>
  <c r="H62" i="37" s="1"/>
  <c r="F61" i="37"/>
  <c r="H61" i="37" s="1"/>
  <c r="F59" i="37"/>
  <c r="H59" i="37" s="1"/>
  <c r="F60" i="37"/>
  <c r="H60" i="37" s="1"/>
  <c r="E59" i="35"/>
  <c r="G59" i="35" s="1"/>
  <c r="E60" i="35"/>
  <c r="G60" i="35" s="1"/>
  <c r="E62" i="35"/>
  <c r="G62" i="35" s="1"/>
  <c r="E61" i="35"/>
  <c r="G61" i="35" s="1"/>
  <c r="F59" i="36"/>
  <c r="H59" i="36" s="1"/>
  <c r="F62" i="36"/>
  <c r="H62" i="36" s="1"/>
  <c r="F60" i="36"/>
  <c r="H60" i="36" s="1"/>
  <c r="F61" i="36"/>
  <c r="H61" i="36" s="1"/>
  <c r="F59" i="33"/>
  <c r="H59" i="33" s="1"/>
  <c r="F60" i="33"/>
  <c r="H60" i="33" s="1"/>
  <c r="F62" i="33"/>
  <c r="H62" i="33" s="1"/>
  <c r="F61" i="33"/>
  <c r="H61" i="33" s="1"/>
  <c r="F61" i="35"/>
  <c r="H61" i="35" s="1"/>
  <c r="E61" i="43"/>
  <c r="G61" i="43" s="1"/>
  <c r="E60" i="43"/>
  <c r="G60" i="43" s="1"/>
  <c r="E59" i="43"/>
  <c r="G59" i="43" s="1"/>
  <c r="E62" i="43"/>
  <c r="G62" i="43" s="1"/>
  <c r="F62" i="35"/>
  <c r="H62" i="35" s="1"/>
  <c r="F52" i="33"/>
  <c r="F54" i="33" s="1"/>
  <c r="E62" i="37"/>
  <c r="G62" i="37" s="1"/>
  <c r="E61" i="37"/>
  <c r="G61" i="37" s="1"/>
  <c r="E59" i="37"/>
  <c r="G59" i="37" s="1"/>
  <c r="E60" i="37"/>
  <c r="G60" i="37" s="1"/>
  <c r="E61" i="32"/>
  <c r="G61" i="32" s="1"/>
  <c r="E62" i="32"/>
  <c r="G62" i="32" s="1"/>
  <c r="E60" i="32"/>
  <c r="G60" i="32" s="1"/>
  <c r="E63" i="32"/>
  <c r="G63" i="32" s="1"/>
  <c r="E62" i="31"/>
  <c r="G62" i="31" s="1"/>
  <c r="E60" i="31"/>
  <c r="G60" i="31" s="1"/>
  <c r="E63" i="31"/>
  <c r="G63" i="31" s="1"/>
  <c r="E61" i="31"/>
  <c r="G61" i="31" s="1"/>
  <c r="E62" i="30"/>
  <c r="G62" i="30" s="1"/>
  <c r="E61" i="30"/>
  <c r="G61" i="30" s="1"/>
  <c r="E63" i="30"/>
  <c r="G63" i="30" s="1"/>
  <c r="E60" i="30"/>
  <c r="G60" i="30" s="1"/>
  <c r="E59" i="33" l="1"/>
  <c r="G59" i="33" s="1"/>
  <c r="E62" i="33"/>
  <c r="G62" i="33" s="1"/>
  <c r="E61" i="33"/>
  <c r="G61" i="33" s="1"/>
  <c r="E60" i="33"/>
  <c r="G60" i="33" s="1"/>
</calcChain>
</file>

<file path=xl/sharedStrings.xml><?xml version="1.0" encoding="utf-8"?>
<sst xmlns="http://schemas.openxmlformats.org/spreadsheetml/2006/main" count="2438" uniqueCount="194">
  <si>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</si>
  <si>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</si>
  <si>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</si>
  <si>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</si>
  <si>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</si>
  <si>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</si>
  <si>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</si>
  <si>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</si>
  <si>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</si>
  <si>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</si>
  <si>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</si>
  <si>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</si>
  <si>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</si>
  <si>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</si>
  <si>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</si>
  <si>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</si>
  <si>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</si>
  <si>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</si>
  <si>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</si>
  <si>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</si>
  <si>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</si>
  <si>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</si>
  <si>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</si>
  <si>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</si>
  <si>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</si>
  <si>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</si>
  <si>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</si>
  <si>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</si>
  <si>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</si>
  <si>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</si>
  <si>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</si>
  <si>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</si>
  <si>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</si>
  <si>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</si>
  <si>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</si>
  <si>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</si>
  <si>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</si>
  <si>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</si>
  <si>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</si>
  <si>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</si>
  <si>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</si>
  <si>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</si>
  <si>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</si>
  <si>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</si>
  <si>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</si>
  <si>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</si>
  <si>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</si>
  <si>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</si>
  <si>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</si>
  <si>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</si>
  <si>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</si>
  <si>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</si>
  <si>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</si>
  <si>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</si>
  <si>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</si>
  <si>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</si>
  <si>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</si>
  <si>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</si>
  <si>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</si>
  <si>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</si>
  <si>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</si>
  <si>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</si>
  <si>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</si>
  <si>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</si>
  <si>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</si>
  <si>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</si>
  <si>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</si>
  <si>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</si>
  <si>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</si>
  <si>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</si>
  <si>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</si>
  <si>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</si>
  <si>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</si>
  <si>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</si>
  <si>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</si>
  <si>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</si>
  <si>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</si>
  <si>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</si>
  <si>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</si>
  <si>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</si>
  <si>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</si>
  <si>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</si>
  <si>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</si>
  <si>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</si>
  <si>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</si>
  <si>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</si>
  <si>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</si>
  <si>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</si>
  <si>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</si>
  <si>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</si>
  <si>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</si>
  <si>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</si>
  <si>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</si>
  <si>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</si>
  <si>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</si>
  <si>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</si>
  <si>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</si>
  <si>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</si>
  <si>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</si>
  <si>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</si>
  <si>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Họ và tên: Nguyễn Văn Minh</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</si>
  <si>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</si>
  <si>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</si>
  <si>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</si>
  <si>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</si>
  <si>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</si>
  <si>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</si>
  <si>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</si>
  <si>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</si>
  <si>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</si>
  <si>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</si>
  <si>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</si>
  <si>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</si>
  <si>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Ôn thi Olympic Tin Học</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</si>
  <si>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</si>
  <si>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</si>
  <si>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Hồ Ngọc Chi</t>
  </si>
  <si>
    <t>Họ và tên: Nguyễn Thị Thủy</t>
  </si>
  <si>
    <t>Họ và tên: Nguyễn Thị Khánh Thư</t>
  </si>
  <si>
    <t>Họ và tên: Vũ Thị Thái Linh</t>
  </si>
  <si>
    <r>
      <t>Đơn vị công tác</t>
    </r>
    <r>
      <rPr>
        <b/>
        <i/>
        <sz val="12"/>
        <color indexed="8"/>
        <rFont val="Times New Roman"/>
        <family val="1"/>
      </rPr>
      <t xml:space="preserve"> (phòng, khoa…): Công nghệ thông tin</t>
    </r>
  </si>
  <si>
    <t>Mã số CBCCVC: 11100000802</t>
  </si>
  <si>
    <t>BÁO CÁO TỰ ĐÁNH GIÁ KẾT QUẢ CÔNG TÁC CỦA CÁ NHÂN
Kỳ đánh giá:  Quý 4/2019</t>
  </si>
  <si>
    <t>Họ và tên: Nguyễn Khoa</t>
  </si>
  <si>
    <t xml:space="preserve">Chức vụ: Phó trưởng khoa </t>
  </si>
  <si>
    <t>Đơn vị công tác (phòng, khoa…): Khoa Công nghệ thông tin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</si>
  <si>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</si>
  <si>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</si>
  <si>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</si>
  <si>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Tp.HCM, ngày 20 tháng 12 năm 2019</t>
  </si>
  <si>
    <t>Chức vụ: Trưởng Bộ Môn</t>
  </si>
  <si>
    <t>Đơn vị công tác (phòng, khoa…): Khoa CNTT</t>
  </si>
  <si>
    <t>Mã số CBCCVC: 11100071847</t>
  </si>
  <si>
    <r>
      <t>Đơn vị công tác</t>
    </r>
    <r>
      <rPr>
        <b/>
        <i/>
        <sz val="12"/>
        <color indexed="8"/>
        <rFont val="Times New Roman"/>
        <family val="1"/>
      </rPr>
      <t xml:space="preserve"> (phòng, khoa…): Khoa Công nghệ thông tin.</t>
    </r>
  </si>
  <si>
    <t>Mã số CBCCVC: 11100096301</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</si>
  <si>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</si>
  <si>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</si>
  <si>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</si>
  <si>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Đơn vị công tác</t>
    </r>
    <r>
      <rPr>
        <b/>
        <i/>
        <sz val="12"/>
        <color indexed="8"/>
        <rFont val="Times New Roman"/>
        <family val="1"/>
      </rPr>
      <t xml:space="preserve"> : Khoa CNTT</t>
    </r>
  </si>
  <si>
    <t>Mã số CBCCVC: 81000000899</t>
  </si>
  <si>
    <t>Các công việc liên quan chuẩn bị cho trang trí gian hàng khoa CNTT</t>
  </si>
  <si>
    <t>Tham gia ôn, coi thi, chấm thi HSSV giỏi nghề TKĐH cấp TP</t>
  </si>
  <si>
    <t>Tp.HCM, ngày…… tháng 12 năm 2019</t>
  </si>
  <si>
    <t>Hồ  Ngọc Chi</t>
  </si>
  <si>
    <t>Họ và tên: LÊ QUÝ HƯNG QUỐC</t>
  </si>
  <si>
    <r>
      <t>Đơn vị công tác</t>
    </r>
    <r>
      <rPr>
        <b/>
        <i/>
        <sz val="12"/>
        <color indexed="8"/>
        <rFont val="Times New Roman"/>
        <family val="1"/>
      </rPr>
      <t xml:space="preserve"> (phòng, khoa…): Khoa Công nghệ thông tin</t>
    </r>
  </si>
  <si>
    <t>Tp.HCM, ngày 22 tháng 12 năm 2019</t>
  </si>
  <si>
    <t>Họ và tên: DƯƠNG NGỌC VỌNG</t>
  </si>
  <si>
    <t>Mã số CBCCVC: 11100083259</t>
  </si>
  <si>
    <t>DƯƠNG NGỌC VỌNG</t>
  </si>
  <si>
    <t>Họ và tên: Bùi Văn Dũng</t>
  </si>
  <si>
    <t>Mã số CBCCVC: 11100096278</t>
  </si>
  <si>
    <t>Tham gia hoàng thành minh chứng đánh giá trường chất lượng cao</t>
  </si>
  <si>
    <t>Bùi Văn Dũng</t>
  </si>
  <si>
    <t>Họ và tên: Đặng Ngọc Đoàn</t>
  </si>
  <si>
    <t>Mã số CBCCVC: 11100096269</t>
  </si>
  <si>
    <t>Đặng Ngọc Đoàn</t>
  </si>
  <si>
    <t>Họ và tên: LÊ PHI TRƯỜNG</t>
  </si>
  <si>
    <t>Mã số CBCCVC: 11100115723</t>
  </si>
  <si>
    <t>LÊ PHI TRƯỜNG</t>
  </si>
  <si>
    <t>Họ và tên: NGUYỄN NGỌC TUYÊN</t>
  </si>
  <si>
    <t>Mã số CBCCVC: 21000001128</t>
  </si>
  <si>
    <t>NGUYỄN NGỌC TUYÊN</t>
  </si>
  <si>
    <t>Họ và tên: Trần Việt Khánh</t>
  </si>
  <si>
    <t>Chức vụ: Trưởng bộ môn</t>
  </si>
  <si>
    <t xml:space="preserve">Mã số CBCCVC: </t>
  </si>
  <si>
    <t>Họ và tên: Nguyễn Cao Phong</t>
  </si>
  <si>
    <t>Mã số CBCCVC: 11100097762</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</si>
  <si>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</si>
  <si>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Khoa Công nghệ thông tin</t>
    </r>
  </si>
  <si>
    <t>Mã số CBCCVC: 11100082750</t>
  </si>
  <si>
    <t>Nguyễn Sanh Cường</t>
  </si>
  <si>
    <t xml:space="preserve">Họ và tên: Mai Chiếm Tuấn </t>
  </si>
  <si>
    <t>Họ và tên: Nguyễn Nguyên Hoàng Ngọc Quyên</t>
  </si>
  <si>
    <t>11100067215</t>
  </si>
  <si>
    <t>Tp.HCM, ngày 20  tháng  12 năm 2019</t>
  </si>
  <si>
    <t>Nguyễn Nguyên Hoàng Ngọc Quyên</t>
  </si>
  <si>
    <t>Họ và tên: Đỗ Thị Hải Yến</t>
  </si>
  <si>
    <r>
      <t>Đơn vị công tác</t>
    </r>
    <r>
      <rPr>
        <b/>
        <i/>
        <sz val="12"/>
        <color indexed="8"/>
        <rFont val="Times New Roman"/>
        <family val="1"/>
      </rPr>
      <t xml:space="preserve"> (phòng, khoa…): CNTT</t>
    </r>
  </si>
  <si>
    <t>Họ và tên: NGUYỄN VĂN ĐÔN</t>
  </si>
  <si>
    <t>Mã số CBCCVC: 11100109469</t>
  </si>
  <si>
    <t>Xây dựng chương trình CLC, thu thập minh chứng ISO, hỗ trợ đánh giá trường CLC, hỗ trợ triễn lãm</t>
  </si>
  <si>
    <t>Nguyễn Văn Đôn</t>
  </si>
  <si>
    <t>Chức vụ: Giảng Viên</t>
  </si>
  <si>
    <t>Hổ trợ Khoa CNTT trong công tác xúc tiến  các hợp đồng dạy học cùng doanh nghiệp</t>
  </si>
  <si>
    <t>Có SKKN,
Tham gia phỏng vấn giảng viên với Đoàn kiểm tra Trường CLC, vệ sinh phòng Chuyên môn</t>
  </si>
  <si>
    <t>Họ và tên: Nguyễn Văn Danh</t>
  </si>
  <si>
    <t>Mã số CBCCVC: 11100119656</t>
  </si>
  <si>
    <t>Họ và tên: Nguyễn Thị Thu Hồng</t>
  </si>
  <si>
    <t>Họ và tên: Lê Hồng Thái</t>
  </si>
  <si>
    <t>Họ và tên: Huỳnh Quốc Dũng</t>
  </si>
  <si>
    <t>Mã số CBCCVC: 81000000898</t>
  </si>
  <si>
    <t>Huỳnh Quốc Dũng</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</si>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</sst>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Arial"/>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2"/>
      <color indexed="8"/>
      <name val="Times New Roman"/>
      <family val="1"/>
      <charset val="163"/>
    </font>
    <font>
      <b/>
      <i/>
      <sz val="13"/>
      <color indexed="10"/>
      <name val="Times New Roman"/>
      <family val="1"/>
    </font>
    <font>
      <b/>
      <sz val="11"/>
      <color indexed="8"/>
      <name val="Times New Roman"/>
      <family val="1"/>
    </font>
    <font>
      <b/>
      <sz val="13"/>
      <color rgb="FF000000"/>
      <name val="Times New Roman"/>
      <family val="1"/>
    </font>
    <font>
      <b/>
      <sz val="13"/>
      <color rgb="FFFF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25">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7"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1" fillId="0" borderId="0" xfId="0" applyFont="1" applyFill="1" applyAlignment="1" applyProtection="1">
      <alignment horizontal="left" vertical="center" wrapText="1"/>
      <protection locked="0"/>
    </xf>
    <xf numFmtId="0" fontId="29"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protection locked="0"/>
    </xf>
    <xf numFmtId="1" fontId="7" fillId="0" borderId="0" xfId="0" applyNumberFormat="1" applyFont="1" applyFill="1" applyAlignment="1" applyProtection="1">
      <alignment horizontal="left" vertical="center" wrapText="1"/>
      <protection locked="0"/>
    </xf>
    <xf numFmtId="0" fontId="32" fillId="0" borderId="0" xfId="0" applyNumberFormat="1" applyFont="1" applyFill="1" applyBorder="1" applyAlignment="1" applyProtection="1">
      <alignment horizontal="right"/>
      <protection locked="0"/>
    </xf>
    <xf numFmtId="0" fontId="7"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164" fontId="33" fillId="0" borderId="1" xfId="0" applyNumberFormat="1" applyFont="1" applyFill="1" applyBorder="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protection locked="0"/>
    </xf>
    <xf numFmtId="0" fontId="11" fillId="0" borderId="3" xfId="0" applyFont="1" applyFill="1" applyBorder="1" applyAlignment="1" applyProtection="1">
      <alignment horizontal="justify" vertical="center"/>
      <protection locked="0"/>
    </xf>
    <xf numFmtId="0" fontId="11" fillId="0" borderId="4" xfId="0" applyFont="1" applyFill="1" applyBorder="1" applyAlignment="1" applyProtection="1">
      <alignment horizontal="justify" vertical="center"/>
      <protection locked="0"/>
    </xf>
    <xf numFmtId="0" fontId="0" fillId="0" borderId="1" xfId="0" applyBorder="1"/>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998926"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125926"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39449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32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32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762957</xdr:colOff>
      <xdr:row>2</xdr:row>
      <xdr:rowOff>39700</xdr:rowOff>
    </xdr:from>
    <xdr:to>
      <xdr:col>1</xdr:col>
      <xdr:colOff>1561993</xdr:colOff>
      <xdr:row>2</xdr:row>
      <xdr:rowOff>39701</xdr:rowOff>
    </xdr:to>
    <xdr:cxnSp macro="">
      <xdr:nvCxnSpPr>
        <xdr:cNvPr id="2" name="Straight Connector 1"/>
        <xdr:cNvCxnSpPr/>
      </xdr:nvCxnSpPr>
      <xdr:spPr>
        <a:xfrm flipV="1">
          <a:off x="1124907" y="858850"/>
          <a:ext cx="79903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80050</xdr:colOff>
      <xdr:row>1</xdr:row>
      <xdr:rowOff>442623</xdr:rowOff>
    </xdr:to>
    <xdr:cxnSp macro="">
      <xdr:nvCxnSpPr>
        <xdr:cNvPr id="3" name="Straight Connector 2"/>
        <xdr:cNvCxnSpPr/>
      </xdr:nvCxnSpPr>
      <xdr:spPr>
        <a:xfrm>
          <a:off x="3875101" y="642648"/>
          <a:ext cx="1967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83105</xdr:colOff>
      <xdr:row>1</xdr:row>
      <xdr:rowOff>442623</xdr:rowOff>
    </xdr:to>
    <xdr:cxnSp macro="">
      <xdr:nvCxnSpPr>
        <xdr:cNvPr id="3" name="Straight Connector 2"/>
        <xdr:cNvCxnSpPr/>
      </xdr:nvCxnSpPr>
      <xdr:spPr>
        <a:xfrm>
          <a:off x="3875101" y="642648"/>
          <a:ext cx="19706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45228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4122751"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7041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941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268301</xdr:colOff>
      <xdr:row>1</xdr:row>
      <xdr:rowOff>442623</xdr:rowOff>
    </xdr:from>
    <xdr:to>
      <xdr:col>7</xdr:col>
      <xdr:colOff>73588</xdr:colOff>
      <xdr:row>1</xdr:row>
      <xdr:rowOff>442623</xdr:rowOff>
    </xdr:to>
    <xdr:cxnSp macro="">
      <xdr:nvCxnSpPr>
        <xdr:cNvPr id="3" name="Straight Connector 2"/>
        <xdr:cNvCxnSpPr/>
      </xdr:nvCxnSpPr>
      <xdr:spPr>
        <a:xfrm>
          <a:off x="40021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71262" y="85504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759782</xdr:colOff>
      <xdr:row>2</xdr:row>
      <xdr:rowOff>39700</xdr:rowOff>
    </xdr:from>
    <xdr:to>
      <xdr:col>1</xdr:col>
      <xdr:colOff>1568721</xdr:colOff>
      <xdr:row>2</xdr:row>
      <xdr:rowOff>39701</xdr:rowOff>
    </xdr:to>
    <xdr:cxnSp macro="">
      <xdr:nvCxnSpPr>
        <xdr:cNvPr id="4" name="Straight Connector 3"/>
        <xdr:cNvCxnSpPr/>
      </xdr:nvCxnSpPr>
      <xdr:spPr>
        <a:xfrm flipV="1">
          <a:off x="1171262" y="85504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759782</xdr:colOff>
      <xdr:row>2</xdr:row>
      <xdr:rowOff>39700</xdr:rowOff>
    </xdr:from>
    <xdr:to>
      <xdr:col>1</xdr:col>
      <xdr:colOff>1568721</xdr:colOff>
      <xdr:row>2</xdr:row>
      <xdr:rowOff>39701</xdr:rowOff>
    </xdr:to>
    <xdr:cxnSp macro="">
      <xdr:nvCxnSpPr>
        <xdr:cNvPr id="6" name="Straight Connector 5"/>
        <xdr:cNvCxnSpPr/>
      </xdr:nvCxnSpPr>
      <xdr:spPr>
        <a:xfrm flipV="1">
          <a:off x="1171262" y="85504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83105</xdr:colOff>
      <xdr:row>1</xdr:row>
      <xdr:rowOff>442623</xdr:rowOff>
    </xdr:to>
    <xdr:cxnSp macro="">
      <xdr:nvCxnSpPr>
        <xdr:cNvPr id="7" name="Straight Connector 6"/>
        <xdr:cNvCxnSpPr/>
      </xdr:nvCxnSpPr>
      <xdr:spPr>
        <a:xfrm>
          <a:off x="4387546" y="640743"/>
          <a:ext cx="227923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B9" sqref="B9:H9"/>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0</v>
      </c>
    </row>
    <row r="2" spans="1:8" s="38" customFormat="1" ht="48.75" customHeight="1" x14ac:dyDescent="0.25">
      <c r="A2" s="75" t="s">
        <v>1</v>
      </c>
      <c r="B2" s="75"/>
      <c r="C2" s="75"/>
      <c r="D2" s="75" t="s">
        <v>2</v>
      </c>
      <c r="E2" s="75"/>
      <c r="F2" s="75"/>
      <c r="G2" s="75"/>
      <c r="H2" s="75"/>
    </row>
    <row r="3" spans="1:8" s="38"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123</v>
      </c>
      <c r="C7" s="78"/>
      <c r="D7" s="78"/>
      <c r="E7" s="78"/>
      <c r="F7" s="78"/>
      <c r="G7" s="78"/>
      <c r="H7" s="78"/>
    </row>
    <row r="8" spans="1:8" s="4" customFormat="1" ht="20.100000000000001" customHeight="1" x14ac:dyDescent="0.25">
      <c r="B8" s="78" t="s">
        <v>124</v>
      </c>
      <c r="C8" s="78"/>
      <c r="D8" s="78"/>
      <c r="E8" s="78"/>
      <c r="F8" s="78"/>
      <c r="G8" s="78"/>
      <c r="H8" s="78"/>
    </row>
    <row r="9" spans="1:8" s="4" customFormat="1" ht="20.100000000000001" customHeight="1" x14ac:dyDescent="0.25">
      <c r="B9" s="78" t="s">
        <v>125</v>
      </c>
      <c r="C9" s="78"/>
      <c r="D9" s="78"/>
      <c r="E9" s="78"/>
      <c r="F9" s="78"/>
      <c r="G9" s="78"/>
      <c r="H9" s="78"/>
    </row>
    <row r="10" spans="1:8" s="4" customFormat="1" ht="20.100000000000001" customHeight="1" x14ac:dyDescent="0.25">
      <c r="B10" s="36" t="s">
        <v>121</v>
      </c>
      <c r="C10" s="36"/>
      <c r="D10" s="39"/>
      <c r="E10" s="39"/>
      <c r="F10" s="39"/>
      <c r="G10" s="39"/>
      <c r="H10" s="39"/>
    </row>
    <row r="11" spans="1:8" s="4" customFormat="1" ht="12.75" customHeight="1" x14ac:dyDescent="0.25">
      <c r="B11" s="39"/>
      <c r="C11" s="39"/>
    </row>
    <row r="12" spans="1:8" s="38" customFormat="1" ht="54.75" customHeight="1" x14ac:dyDescent="0.25">
      <c r="A12" s="40" t="s">
        <v>7</v>
      </c>
      <c r="B12" s="79" t="s">
        <v>8</v>
      </c>
      <c r="C12" s="79"/>
      <c r="D12" s="79"/>
      <c r="E12" s="40" t="s">
        <v>9</v>
      </c>
      <c r="F12" s="41" t="s">
        <v>10</v>
      </c>
      <c r="G12" s="41" t="s">
        <v>11</v>
      </c>
      <c r="H12" s="40" t="s">
        <v>12</v>
      </c>
    </row>
    <row r="13" spans="1:8" s="6" customFormat="1" ht="16.5" customHeight="1" x14ac:dyDescent="0.25">
      <c r="A13" s="5" t="s">
        <v>13</v>
      </c>
      <c r="B13" s="80" t="s">
        <v>14</v>
      </c>
      <c r="C13" s="81"/>
      <c r="D13" s="82"/>
      <c r="E13" s="5" t="s">
        <v>15</v>
      </c>
      <c r="F13" s="5" t="s">
        <v>16</v>
      </c>
      <c r="G13" s="5" t="s">
        <v>17</v>
      </c>
      <c r="H13" s="5" t="s">
        <v>18</v>
      </c>
    </row>
    <row r="14" spans="1:8" s="38" customFormat="1" ht="89.25" customHeight="1" x14ac:dyDescent="0.25">
      <c r="A14" s="40" t="s">
        <v>19</v>
      </c>
      <c r="B14" s="83" t="s">
        <v>20</v>
      </c>
      <c r="C14" s="83"/>
      <c r="D14" s="83"/>
      <c r="E14" s="7">
        <f>E15+E19+E25+E28</f>
        <v>20</v>
      </c>
      <c r="F14" s="8">
        <f>ROUND(F15+F19+F25+F28,1)</f>
        <v>20</v>
      </c>
      <c r="G14" s="9">
        <f>ROUND(G15+G19+G25+G28,1)</f>
        <v>20</v>
      </c>
      <c r="H14" s="40"/>
    </row>
    <row r="15" spans="1:8" s="11" customFormat="1" ht="24" customHeight="1" x14ac:dyDescent="0.25">
      <c r="A15" s="10">
        <v>1</v>
      </c>
      <c r="B15" s="83" t="s">
        <v>21</v>
      </c>
      <c r="C15" s="83"/>
      <c r="D15" s="83"/>
      <c r="E15" s="7">
        <f>5-(E16+E17+E18)</f>
        <v>5</v>
      </c>
      <c r="F15" s="8">
        <f>ROUND(5-(F16+F17+F18),1)</f>
        <v>5</v>
      </c>
      <c r="G15" s="9">
        <f>ROUND(5-(G16+G17+G18),1)</f>
        <v>5</v>
      </c>
      <c r="H15" s="10"/>
    </row>
    <row r="16" spans="1:8" s="11" customFormat="1" ht="119.25" customHeight="1" x14ac:dyDescent="0.25">
      <c r="A16" s="10" t="s">
        <v>22</v>
      </c>
      <c r="B16" s="72" t="s">
        <v>23</v>
      </c>
      <c r="C16" s="73"/>
      <c r="D16" s="74"/>
      <c r="E16" s="12"/>
      <c r="F16" s="13"/>
      <c r="G16" s="8"/>
      <c r="H16" s="10"/>
    </row>
    <row r="17" spans="1:8" s="15" customFormat="1" ht="67.650000000000006" customHeight="1" x14ac:dyDescent="0.25">
      <c r="A17" s="10" t="s">
        <v>24</v>
      </c>
      <c r="B17" s="72" t="s">
        <v>126</v>
      </c>
      <c r="C17" s="73"/>
      <c r="D17" s="74"/>
      <c r="E17" s="12"/>
      <c r="F17" s="13"/>
      <c r="G17" s="8"/>
      <c r="H17" s="14"/>
    </row>
    <row r="18" spans="1:8" s="15" customFormat="1" ht="85.5" customHeight="1" x14ac:dyDescent="0.25">
      <c r="A18" s="10" t="s">
        <v>25</v>
      </c>
      <c r="B18" s="72" t="s">
        <v>26</v>
      </c>
      <c r="C18" s="73"/>
      <c r="D18" s="74"/>
      <c r="E18" s="12"/>
      <c r="F18" s="13"/>
      <c r="G18" s="8"/>
      <c r="H18" s="14"/>
    </row>
    <row r="19" spans="1:8" s="15" customFormat="1" ht="47.7"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3"/>
      <c r="G20" s="8"/>
      <c r="H20" s="14"/>
    </row>
    <row r="21" spans="1:8" s="15" customFormat="1" ht="48.75" customHeight="1" x14ac:dyDescent="0.25">
      <c r="A21" s="17" t="s">
        <v>30</v>
      </c>
      <c r="B21" s="72" t="s">
        <v>31</v>
      </c>
      <c r="C21" s="73"/>
      <c r="D21" s="74"/>
      <c r="E21" s="18"/>
      <c r="F21" s="13"/>
      <c r="G21" s="8"/>
      <c r="H21" s="14"/>
    </row>
    <row r="22" spans="1:8" s="15" customFormat="1" ht="52.5" customHeight="1" x14ac:dyDescent="0.25">
      <c r="A22" s="10" t="s">
        <v>32</v>
      </c>
      <c r="B22" s="72" t="s">
        <v>33</v>
      </c>
      <c r="C22" s="73"/>
      <c r="D22" s="74"/>
      <c r="E22" s="12"/>
      <c r="F22" s="13"/>
      <c r="G22" s="8"/>
      <c r="H22" s="14"/>
    </row>
    <row r="23" spans="1:8" s="15" customFormat="1" ht="70.5" customHeight="1" x14ac:dyDescent="0.25">
      <c r="A23" s="10" t="s">
        <v>34</v>
      </c>
      <c r="B23" s="72" t="s">
        <v>35</v>
      </c>
      <c r="C23" s="73"/>
      <c r="D23" s="74"/>
      <c r="E23" s="12"/>
      <c r="F23" s="13"/>
      <c r="G23" s="8"/>
      <c r="H23" s="14"/>
    </row>
    <row r="24" spans="1:8" s="15" customFormat="1" ht="34.5" customHeight="1" x14ac:dyDescent="0.25">
      <c r="A24" s="10" t="s">
        <v>36</v>
      </c>
      <c r="B24" s="72" t="s">
        <v>37</v>
      </c>
      <c r="C24" s="73"/>
      <c r="D24" s="74"/>
      <c r="E24" s="12"/>
      <c r="F24" s="13"/>
      <c r="G24" s="8"/>
      <c r="H24" s="14"/>
    </row>
    <row r="25" spans="1:8" s="11" customFormat="1" ht="50.25" customHeight="1" x14ac:dyDescent="0.25">
      <c r="A25" s="10">
        <v>3</v>
      </c>
      <c r="B25" s="84" t="s">
        <v>38</v>
      </c>
      <c r="C25" s="85"/>
      <c r="D25" s="86"/>
      <c r="E25" s="7">
        <f>5-(E26+E27)</f>
        <v>5</v>
      </c>
      <c r="F25" s="8">
        <f>ROUND(5-(F26+F27),1)</f>
        <v>5</v>
      </c>
      <c r="G25" s="9">
        <f>ROUND(5-(G26+G27),1)</f>
        <v>5</v>
      </c>
      <c r="H25" s="10"/>
    </row>
    <row r="26" spans="1:8" s="15" customFormat="1" ht="98.25" customHeight="1" x14ac:dyDescent="0.25">
      <c r="A26" s="10" t="s">
        <v>39</v>
      </c>
      <c r="B26" s="72" t="s">
        <v>40</v>
      </c>
      <c r="C26" s="73"/>
      <c r="D26" s="74"/>
      <c r="E26" s="12"/>
      <c r="F26" s="17"/>
      <c r="G26" s="19"/>
      <c r="H26" s="14"/>
    </row>
    <row r="27" spans="1:8" s="15" customFormat="1" ht="54.75" customHeight="1" x14ac:dyDescent="0.25">
      <c r="A27" s="10" t="s">
        <v>41</v>
      </c>
      <c r="B27" s="72" t="s">
        <v>42</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49.5" customHeight="1" x14ac:dyDescent="0.25">
      <c r="A29" s="10" t="s">
        <v>44</v>
      </c>
      <c r="B29" s="72" t="s">
        <v>45</v>
      </c>
      <c r="C29" s="73"/>
      <c r="D29" s="74"/>
      <c r="E29" s="12"/>
      <c r="F29" s="17"/>
      <c r="G29" s="19"/>
      <c r="H29" s="14"/>
    </row>
    <row r="30" spans="1:8" s="15" customFormat="1" ht="54.6" customHeight="1" x14ac:dyDescent="0.25">
      <c r="A30" s="10" t="s">
        <v>46</v>
      </c>
      <c r="B30" s="72" t="s">
        <v>47</v>
      </c>
      <c r="C30" s="73"/>
      <c r="D30" s="74"/>
      <c r="E30" s="12"/>
      <c r="F30" s="17"/>
      <c r="G30" s="19"/>
      <c r="H30" s="14"/>
    </row>
    <row r="31" spans="1:8" s="15" customFormat="1" ht="50.25" customHeight="1" x14ac:dyDescent="0.25">
      <c r="A31" s="10" t="s">
        <v>48</v>
      </c>
      <c r="B31" s="72" t="s">
        <v>49</v>
      </c>
      <c r="C31" s="73"/>
      <c r="D31" s="74"/>
      <c r="E31" s="12"/>
      <c r="F31" s="17"/>
      <c r="G31" s="19"/>
      <c r="H31" s="14"/>
    </row>
    <row r="32" spans="1:8" s="38" customFormat="1" ht="27.75" customHeight="1" x14ac:dyDescent="0.25">
      <c r="A32" s="40" t="s">
        <v>50</v>
      </c>
      <c r="B32" s="87" t="s">
        <v>51</v>
      </c>
      <c r="C32" s="88"/>
      <c r="D32" s="89"/>
      <c r="E32" s="7">
        <f>E33+E35+E37+E39+E41+E43</f>
        <v>20</v>
      </c>
      <c r="F32" s="8">
        <f>ROUND(F33+F35+F37+F39+F41+F43,1)</f>
        <v>17</v>
      </c>
      <c r="G32" s="9">
        <f>ROUND(G33+G35+G37+G39+G41+G43,1)</f>
        <v>0</v>
      </c>
      <c r="H32" s="40"/>
    </row>
    <row r="33" spans="1:8" s="11" customFormat="1" ht="49.5" customHeight="1" x14ac:dyDescent="0.25">
      <c r="A33" s="10">
        <v>5</v>
      </c>
      <c r="B33" s="83" t="s">
        <v>52</v>
      </c>
      <c r="C33" s="83"/>
      <c r="D33" s="83"/>
      <c r="E33" s="7">
        <v>1</v>
      </c>
      <c r="F33" s="8">
        <f>IF(F34&gt;1,"1",F34)</f>
        <v>1</v>
      </c>
      <c r="G33" s="9">
        <f>G34</f>
        <v>0</v>
      </c>
      <c r="H33" s="10"/>
    </row>
    <row r="34" spans="1:8" s="11" customFormat="1" ht="57" customHeight="1" x14ac:dyDescent="0.25">
      <c r="A34" s="10"/>
      <c r="B34" s="90" t="s">
        <v>53</v>
      </c>
      <c r="C34" s="90"/>
      <c r="D34" s="90"/>
      <c r="E34" s="7"/>
      <c r="F34" s="13">
        <v>1</v>
      </c>
      <c r="G34" s="9"/>
      <c r="H34" s="10"/>
    </row>
    <row r="35" spans="1:8" s="11" customFormat="1" ht="51.75" customHeight="1" x14ac:dyDescent="0.25">
      <c r="A35" s="10">
        <v>6</v>
      </c>
      <c r="B35" s="84" t="s">
        <v>54</v>
      </c>
      <c r="C35" s="85"/>
      <c r="D35" s="86"/>
      <c r="E35" s="7">
        <v>2</v>
      </c>
      <c r="F35" s="8">
        <f>IF(F36&gt;2,"2",F36)</f>
        <v>2</v>
      </c>
      <c r="G35" s="9">
        <f>G36</f>
        <v>0</v>
      </c>
      <c r="H35" s="10"/>
    </row>
    <row r="36" spans="1:8" s="11" customFormat="1" ht="56.25" customHeight="1" x14ac:dyDescent="0.25">
      <c r="A36" s="10"/>
      <c r="B36" s="91" t="s">
        <v>55</v>
      </c>
      <c r="C36" s="92"/>
      <c r="D36" s="93"/>
      <c r="E36" s="7"/>
      <c r="F36" s="13">
        <v>2</v>
      </c>
      <c r="G36" s="9"/>
      <c r="H36" s="10"/>
    </row>
    <row r="37" spans="1:8" s="11" customFormat="1" ht="51.75" customHeight="1" x14ac:dyDescent="0.25">
      <c r="A37" s="10">
        <v>7</v>
      </c>
      <c r="B37" s="84" t="s">
        <v>56</v>
      </c>
      <c r="C37" s="85"/>
      <c r="D37" s="86"/>
      <c r="E37" s="7">
        <v>2</v>
      </c>
      <c r="F37" s="8">
        <f>IF(F38&gt;2,"2",F38)</f>
        <v>2</v>
      </c>
      <c r="G37" s="9">
        <f>G38</f>
        <v>0</v>
      </c>
      <c r="H37" s="10"/>
    </row>
    <row r="38" spans="1:8" s="11" customFormat="1" ht="75.75" customHeight="1" x14ac:dyDescent="0.25">
      <c r="A38" s="10"/>
      <c r="B38" s="72" t="s">
        <v>57</v>
      </c>
      <c r="C38" s="73"/>
      <c r="D38" s="74"/>
      <c r="E38" s="7"/>
      <c r="F38" s="13">
        <v>2</v>
      </c>
      <c r="G38" s="9"/>
      <c r="H38" s="10"/>
    </row>
    <row r="39" spans="1:8" s="11" customFormat="1" ht="58.5" customHeight="1" x14ac:dyDescent="0.25">
      <c r="A39" s="10">
        <v>8</v>
      </c>
      <c r="B39" s="84" t="s">
        <v>58</v>
      </c>
      <c r="C39" s="85"/>
      <c r="D39" s="86"/>
      <c r="E39" s="7">
        <v>2</v>
      </c>
      <c r="F39" s="8">
        <f>IF(F40&gt;2,"2",F40)</f>
        <v>2</v>
      </c>
      <c r="G39" s="9">
        <f>G40</f>
        <v>0</v>
      </c>
      <c r="H39" s="10"/>
    </row>
    <row r="40" spans="1:8" s="11" customFormat="1" ht="70.5" customHeight="1" x14ac:dyDescent="0.25">
      <c r="A40" s="10"/>
      <c r="B40" s="72" t="s">
        <v>59</v>
      </c>
      <c r="C40" s="73"/>
      <c r="D40" s="74"/>
      <c r="E40" s="7"/>
      <c r="F40" s="13">
        <v>2</v>
      </c>
      <c r="G40" s="9"/>
      <c r="H40" s="10"/>
    </row>
    <row r="41" spans="1:8" s="11" customFormat="1" ht="129.75" customHeight="1" x14ac:dyDescent="0.25">
      <c r="A41" s="10">
        <v>9</v>
      </c>
      <c r="B41" s="84" t="s">
        <v>127</v>
      </c>
      <c r="C41" s="85"/>
      <c r="D41" s="86"/>
      <c r="E41" s="7">
        <v>8</v>
      </c>
      <c r="F41" s="8" t="str">
        <f>IF(F42&gt;=8,"8",IF(F42&lt;8,"0"))</f>
        <v>8</v>
      </c>
      <c r="G41" s="9">
        <f>G42</f>
        <v>0</v>
      </c>
      <c r="H41" s="10"/>
    </row>
    <row r="42" spans="1:8" s="11" customFormat="1" ht="186" customHeight="1" x14ac:dyDescent="0.25">
      <c r="A42" s="10"/>
      <c r="B42" s="72" t="s">
        <v>128</v>
      </c>
      <c r="C42" s="73"/>
      <c r="D42" s="74"/>
      <c r="E42" s="7"/>
      <c r="F42" s="13">
        <v>8</v>
      </c>
      <c r="G42" s="9"/>
      <c r="H42" s="10"/>
    </row>
    <row r="43" spans="1:8" s="11" customFormat="1" ht="55.5" customHeight="1" x14ac:dyDescent="0.25">
      <c r="A43" s="10">
        <v>10</v>
      </c>
      <c r="B43" s="84" t="s">
        <v>60</v>
      </c>
      <c r="C43" s="85"/>
      <c r="D43" s="86"/>
      <c r="E43" s="7">
        <v>5</v>
      </c>
      <c r="F43" s="8">
        <f>ROUND(IF((F44+F45)&gt;5,"5",(F44+F45)),1)</f>
        <v>2</v>
      </c>
      <c r="G43" s="9">
        <f>ROUND(IF((G44+G45)&gt;5,"5",(G44+G45)),1)</f>
        <v>0</v>
      </c>
      <c r="H43" s="10"/>
    </row>
    <row r="44" spans="1:8" s="11" customFormat="1" ht="108" customHeight="1" x14ac:dyDescent="0.25">
      <c r="A44" s="10" t="s">
        <v>61</v>
      </c>
      <c r="B44" s="72" t="s">
        <v>62</v>
      </c>
      <c r="C44" s="73"/>
      <c r="D44" s="74"/>
      <c r="E44" s="7"/>
      <c r="F44" s="13"/>
      <c r="G44" s="9"/>
      <c r="H44" s="10"/>
    </row>
    <row r="45" spans="1:8" s="11" customFormat="1" ht="82.5" customHeight="1" x14ac:dyDescent="0.25">
      <c r="A45" s="10" t="s">
        <v>63</v>
      </c>
      <c r="B45" s="72" t="s">
        <v>64</v>
      </c>
      <c r="C45" s="73"/>
      <c r="D45" s="74"/>
      <c r="E45" s="7"/>
      <c r="F45" s="13">
        <v>2</v>
      </c>
      <c r="G45" s="9"/>
      <c r="H45" s="10"/>
    </row>
    <row r="46" spans="1:8" s="38" customFormat="1" ht="60.75" customHeight="1" x14ac:dyDescent="0.25">
      <c r="A46" s="40" t="s">
        <v>65</v>
      </c>
      <c r="B46" s="84" t="s">
        <v>66</v>
      </c>
      <c r="C46" s="85"/>
      <c r="D46" s="86"/>
      <c r="E46" s="7">
        <v>60</v>
      </c>
      <c r="F46" s="13">
        <f>SUM(F47:F52)</f>
        <v>60</v>
      </c>
      <c r="G46" s="9">
        <f>SUM(G47:G52)</f>
        <v>0</v>
      </c>
      <c r="H46" s="40"/>
    </row>
    <row r="47" spans="1:8" s="11" customFormat="1" ht="34.5" customHeight="1" x14ac:dyDescent="0.25">
      <c r="A47" s="10"/>
      <c r="B47" s="91" t="s">
        <v>67</v>
      </c>
      <c r="C47" s="92"/>
      <c r="D47" s="93"/>
      <c r="E47" s="12">
        <v>60</v>
      </c>
      <c r="F47" s="10">
        <v>60</v>
      </c>
      <c r="G47" s="12"/>
      <c r="H47" s="10"/>
    </row>
    <row r="48" spans="1:8" s="11" customFormat="1" ht="34.5" customHeight="1" x14ac:dyDescent="0.25">
      <c r="A48" s="10"/>
      <c r="B48" s="72" t="s">
        <v>68</v>
      </c>
      <c r="C48" s="73"/>
      <c r="D48" s="74"/>
      <c r="E48" s="18">
        <v>50</v>
      </c>
      <c r="F48" s="10"/>
      <c r="G48" s="12"/>
      <c r="H48" s="10"/>
    </row>
    <row r="49" spans="1:8" s="11" customFormat="1" ht="34.5" customHeight="1" x14ac:dyDescent="0.25">
      <c r="A49" s="10"/>
      <c r="B49" s="91" t="s">
        <v>69</v>
      </c>
      <c r="C49" s="92"/>
      <c r="D49" s="93"/>
      <c r="E49" s="12">
        <v>40</v>
      </c>
      <c r="F49" s="10"/>
      <c r="G49" s="12"/>
      <c r="H49" s="10"/>
    </row>
    <row r="50" spans="1:8" s="11" customFormat="1" ht="34.5" customHeight="1" x14ac:dyDescent="0.25">
      <c r="A50" s="10"/>
      <c r="B50" s="91" t="s">
        <v>70</v>
      </c>
      <c r="C50" s="92"/>
      <c r="D50" s="93"/>
      <c r="E50" s="12">
        <v>30</v>
      </c>
      <c r="F50" s="10"/>
      <c r="G50" s="12"/>
      <c r="H50" s="10"/>
    </row>
    <row r="51" spans="1:8" s="11" customFormat="1" ht="34.5" customHeight="1" x14ac:dyDescent="0.25">
      <c r="A51" s="10"/>
      <c r="B51" s="91" t="s">
        <v>71</v>
      </c>
      <c r="C51" s="92"/>
      <c r="D51" s="93"/>
      <c r="E51" s="12">
        <v>20</v>
      </c>
      <c r="F51" s="10"/>
      <c r="G51" s="12"/>
      <c r="H51" s="10"/>
    </row>
    <row r="52" spans="1:8" s="11" customFormat="1" ht="34.5" customHeight="1" x14ac:dyDescent="0.25">
      <c r="A52" s="10"/>
      <c r="B52" s="91" t="s">
        <v>72</v>
      </c>
      <c r="C52" s="92"/>
      <c r="D52" s="93"/>
      <c r="E52" s="12">
        <v>0</v>
      </c>
      <c r="F52" s="10"/>
      <c r="G52" s="12"/>
      <c r="H52" s="10"/>
    </row>
    <row r="53" spans="1:8" s="38" customFormat="1" ht="34.5" customHeight="1" x14ac:dyDescent="0.25">
      <c r="A53" s="40"/>
      <c r="B53" s="94" t="s">
        <v>73</v>
      </c>
      <c r="C53" s="95"/>
      <c r="D53" s="96"/>
      <c r="E53" s="21">
        <f>E14+E32+E46</f>
        <v>100</v>
      </c>
      <c r="F53" s="21">
        <f>F14+F32+F46</f>
        <v>97</v>
      </c>
      <c r="G53" s="22">
        <f>G14+G32+G46</f>
        <v>20</v>
      </c>
      <c r="H53" s="40"/>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40"/>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7" t="s">
        <v>78</v>
      </c>
      <c r="E58" s="109" t="s">
        <v>79</v>
      </c>
      <c r="F58" s="109"/>
      <c r="G58" s="110" t="s">
        <v>80</v>
      </c>
      <c r="H58" s="111"/>
    </row>
    <row r="59" spans="1:8" s="4" customFormat="1" ht="62.4" x14ac:dyDescent="0.25">
      <c r="A59" s="104"/>
      <c r="B59" s="105"/>
      <c r="C59" s="106"/>
      <c r="D59" s="108"/>
      <c r="E59" s="41" t="s">
        <v>81</v>
      </c>
      <c r="F59" s="41" t="s">
        <v>82</v>
      </c>
      <c r="G59" s="41" t="s">
        <v>83</v>
      </c>
      <c r="H59" s="41" t="s">
        <v>84</v>
      </c>
    </row>
    <row r="60" spans="1:8" ht="33.9" customHeight="1" x14ac:dyDescent="0.25">
      <c r="A60" s="112" t="s">
        <v>85</v>
      </c>
      <c r="B60" s="113"/>
      <c r="C60" s="114"/>
      <c r="D60" s="10" t="s">
        <v>86</v>
      </c>
      <c r="E60" s="12">
        <f>IF(AND(90&lt;=F55,F55&lt;100),F55,"")</f>
        <v>97</v>
      </c>
      <c r="F60" s="18" t="str">
        <f>IF(AND(90&lt;=G55,G55&lt;=100),G55,"")</f>
        <v/>
      </c>
      <c r="G60" s="26" t="str">
        <f t="shared" ref="G60:H63" si="0">IF(ISNUMBER(E60)=TRUE,"X","")</f>
        <v>X</v>
      </c>
      <c r="H60" s="26" t="str">
        <f t="shared" si="0"/>
        <v/>
      </c>
    </row>
    <row r="61" spans="1:8" ht="45.75" customHeight="1" x14ac:dyDescent="0.25">
      <c r="A61" s="112" t="s">
        <v>87</v>
      </c>
      <c r="B61" s="113"/>
      <c r="C61" s="114"/>
      <c r="D61" s="10" t="s">
        <v>88</v>
      </c>
      <c r="E61" s="12" t="str">
        <f>IF(AND(75&lt;=F55,F55&lt;90),F55,"")</f>
        <v/>
      </c>
      <c r="F61" s="18" t="str">
        <f>IF(AND(75&lt;=G55,G55&lt;90),G55,"")</f>
        <v/>
      </c>
      <c r="G61" s="26" t="str">
        <f t="shared" si="0"/>
        <v/>
      </c>
      <c r="H61" s="26" t="str">
        <f t="shared" si="0"/>
        <v/>
      </c>
    </row>
    <row r="62" spans="1:8" ht="48" customHeight="1" x14ac:dyDescent="0.25">
      <c r="A62" s="112" t="s">
        <v>89</v>
      </c>
      <c r="B62" s="113"/>
      <c r="C62" s="114"/>
      <c r="D62" s="10" t="s">
        <v>90</v>
      </c>
      <c r="E62" s="12" t="str">
        <f>IF(AND(50&lt;=F55,F55&lt;75),F55,"")</f>
        <v/>
      </c>
      <c r="F62" s="18" t="str">
        <f>IF(AND(50&lt;=G55,G55&lt;75),G55,"")</f>
        <v/>
      </c>
      <c r="G62" s="26" t="str">
        <f t="shared" si="0"/>
        <v/>
      </c>
      <c r="H62" s="26" t="str">
        <f t="shared" si="0"/>
        <v/>
      </c>
    </row>
    <row r="63" spans="1:8" ht="31.35" customHeight="1" x14ac:dyDescent="0.25">
      <c r="A63" s="112" t="s">
        <v>91</v>
      </c>
      <c r="B63" s="113"/>
      <c r="C63" s="114"/>
      <c r="D63" s="10" t="s">
        <v>92</v>
      </c>
      <c r="E63" s="12" t="str">
        <f>IF(AND(0&lt;F55,F55&lt;50),F55,"")</f>
        <v/>
      </c>
      <c r="F63" s="27">
        <f>IF(AND(0&lt;G55,G55&lt;50),G55,"")</f>
        <v>20</v>
      </c>
      <c r="G63" s="26" t="str">
        <f t="shared" si="0"/>
        <v/>
      </c>
      <c r="H63" s="28" t="str">
        <f t="shared" si="0"/>
        <v>X</v>
      </c>
    </row>
    <row r="65" spans="2:8" s="30" customFormat="1" ht="20.25" customHeight="1" x14ac:dyDescent="0.25">
      <c r="B65" s="29"/>
      <c r="D65" s="115" t="s">
        <v>129</v>
      </c>
      <c r="E65" s="115"/>
      <c r="F65" s="115"/>
      <c r="G65" s="115"/>
      <c r="H65" s="115"/>
    </row>
    <row r="66" spans="2:8" s="38" customFormat="1" ht="35.25" customHeight="1" x14ac:dyDescent="0.25">
      <c r="D66" s="31"/>
      <c r="E66" s="75" t="s">
        <v>94</v>
      </c>
      <c r="F66" s="75"/>
      <c r="G66" s="75"/>
      <c r="H66" s="75"/>
    </row>
    <row r="67" spans="2:8" x14ac:dyDescent="0.25">
      <c r="D67" s="32"/>
      <c r="E67" s="32"/>
      <c r="F67" s="32"/>
      <c r="G67" s="32"/>
      <c r="H67" s="32"/>
    </row>
    <row r="71" spans="2:8" ht="25.2" customHeight="1" x14ac:dyDescent="0.25">
      <c r="B71" s="105" t="s">
        <v>95</v>
      </c>
      <c r="C71" s="105"/>
      <c r="D71" s="105"/>
      <c r="E71" s="105"/>
      <c r="F71" s="105"/>
      <c r="G71" s="105"/>
      <c r="H71" s="105"/>
    </row>
    <row r="72" spans="2:8" ht="106.95" customHeight="1" x14ac:dyDescent="0.25">
      <c r="B72" s="116" t="s">
        <v>96</v>
      </c>
      <c r="C72" s="117"/>
      <c r="D72" s="117"/>
      <c r="E72" s="117"/>
      <c r="F72" s="117"/>
      <c r="G72" s="117"/>
      <c r="H72" s="118"/>
    </row>
    <row r="73" spans="2:8" ht="25.2" customHeight="1" x14ac:dyDescent="0.25">
      <c r="B73" s="33"/>
      <c r="D73" s="119" t="s">
        <v>93</v>
      </c>
      <c r="E73" s="119"/>
      <c r="F73" s="119"/>
      <c r="G73" s="119"/>
      <c r="H73" s="119"/>
    </row>
    <row r="74" spans="2:8" ht="21" customHeight="1" x14ac:dyDescent="0.25">
      <c r="B74" s="31"/>
      <c r="D74" s="76" t="s">
        <v>97</v>
      </c>
      <c r="E74" s="76"/>
      <c r="F74" s="76"/>
      <c r="G74" s="76"/>
      <c r="H74" s="7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4" zoomScale="85" zoomScaleNormal="85" workbookViewId="0">
      <selection activeCell="B9" sqref="B9:H9"/>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0</v>
      </c>
    </row>
    <row r="2" spans="1:8" s="38" customFormat="1" ht="48.75" customHeight="1" x14ac:dyDescent="0.25">
      <c r="A2" s="75" t="s">
        <v>1</v>
      </c>
      <c r="B2" s="75"/>
      <c r="C2" s="75"/>
      <c r="D2" s="75" t="s">
        <v>2</v>
      </c>
      <c r="E2" s="75"/>
      <c r="F2" s="75"/>
      <c r="G2" s="75"/>
      <c r="H2" s="75"/>
    </row>
    <row r="3" spans="1:8" s="38"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3</v>
      </c>
      <c r="C7" s="78"/>
      <c r="D7" s="78"/>
      <c r="E7" s="78"/>
      <c r="F7" s="78"/>
      <c r="G7" s="78"/>
      <c r="H7" s="78"/>
    </row>
    <row r="8" spans="1:8" s="4" customFormat="1" ht="20.100000000000001" customHeight="1" x14ac:dyDescent="0.25">
      <c r="B8" s="78" t="s">
        <v>4</v>
      </c>
      <c r="C8" s="78"/>
      <c r="D8" s="78"/>
      <c r="E8" s="78"/>
      <c r="F8" s="78"/>
      <c r="G8" s="78"/>
      <c r="H8" s="78"/>
    </row>
    <row r="9" spans="1:8" s="4" customFormat="1" ht="20.100000000000001" customHeight="1" x14ac:dyDescent="0.25">
      <c r="B9" s="78" t="s">
        <v>5</v>
      </c>
      <c r="C9" s="78"/>
      <c r="D9" s="78"/>
      <c r="E9" s="78"/>
      <c r="F9" s="78"/>
      <c r="G9" s="78"/>
      <c r="H9" s="78"/>
    </row>
    <row r="10" spans="1:8" s="4" customFormat="1" ht="20.100000000000001" customHeight="1" x14ac:dyDescent="0.25">
      <c r="B10" s="78" t="s">
        <v>98</v>
      </c>
      <c r="C10" s="78"/>
      <c r="D10" s="78"/>
      <c r="E10" s="78"/>
      <c r="F10" s="78"/>
      <c r="G10" s="78"/>
      <c r="H10" s="78"/>
    </row>
    <row r="11" spans="1:8" s="4" customFormat="1" ht="12.75" customHeight="1" x14ac:dyDescent="0.25">
      <c r="B11" s="39"/>
      <c r="C11" s="39"/>
    </row>
    <row r="12" spans="1:8" s="38" customFormat="1" ht="54.75" customHeight="1" x14ac:dyDescent="0.25">
      <c r="A12" s="40" t="s">
        <v>7</v>
      </c>
      <c r="B12" s="79" t="s">
        <v>8</v>
      </c>
      <c r="C12" s="79"/>
      <c r="D12" s="79"/>
      <c r="E12" s="40" t="s">
        <v>9</v>
      </c>
      <c r="F12" s="41" t="s">
        <v>10</v>
      </c>
      <c r="G12" s="41" t="s">
        <v>11</v>
      </c>
      <c r="H12" s="40" t="s">
        <v>12</v>
      </c>
    </row>
    <row r="13" spans="1:8" s="6" customFormat="1" ht="16.5" customHeight="1" x14ac:dyDescent="0.25">
      <c r="A13" s="5" t="s">
        <v>13</v>
      </c>
      <c r="B13" s="80" t="s">
        <v>14</v>
      </c>
      <c r="C13" s="81"/>
      <c r="D13" s="82"/>
      <c r="E13" s="5" t="s">
        <v>15</v>
      </c>
      <c r="F13" s="5" t="s">
        <v>16</v>
      </c>
      <c r="G13" s="5" t="s">
        <v>17</v>
      </c>
      <c r="H13" s="5" t="s">
        <v>18</v>
      </c>
    </row>
    <row r="14" spans="1:8" s="38" customFormat="1" ht="89.25" customHeight="1" x14ac:dyDescent="0.25">
      <c r="A14" s="40" t="s">
        <v>19</v>
      </c>
      <c r="B14" s="83" t="s">
        <v>20</v>
      </c>
      <c r="C14" s="83"/>
      <c r="D14" s="83"/>
      <c r="E14" s="7">
        <f>E15+E19+E25+E28</f>
        <v>20</v>
      </c>
      <c r="F14" s="8">
        <f>ROUND(F15+F19+F25+F28,1)</f>
        <v>20</v>
      </c>
      <c r="G14" s="9">
        <f>ROUND(G15+G19+G25+G28,1)</f>
        <v>20</v>
      </c>
      <c r="H14" s="40"/>
    </row>
    <row r="15" spans="1:8" s="11" customFormat="1" ht="24" customHeight="1" x14ac:dyDescent="0.25">
      <c r="A15" s="10">
        <v>1</v>
      </c>
      <c r="B15" s="83" t="s">
        <v>21</v>
      </c>
      <c r="C15" s="83"/>
      <c r="D15" s="83"/>
      <c r="E15" s="7">
        <f>5-(E16+E17+E18)</f>
        <v>5</v>
      </c>
      <c r="F15" s="8">
        <f>ROUND(5-(F16+F17+F18),1)</f>
        <v>5</v>
      </c>
      <c r="G15" s="9">
        <f>ROUND(5-(G16+G17+G18),1)</f>
        <v>5</v>
      </c>
      <c r="H15" s="10"/>
    </row>
    <row r="16" spans="1:8" s="11" customFormat="1" ht="119.25" customHeight="1" x14ac:dyDescent="0.25">
      <c r="A16" s="10" t="s">
        <v>22</v>
      </c>
      <c r="B16" s="72" t="s">
        <v>23</v>
      </c>
      <c r="C16" s="73"/>
      <c r="D16" s="74"/>
      <c r="E16" s="12"/>
      <c r="F16" s="13"/>
      <c r="G16" s="8"/>
      <c r="H16" s="10"/>
    </row>
    <row r="17" spans="1:8" s="15" customFormat="1" ht="67.650000000000006" customHeight="1" x14ac:dyDescent="0.25">
      <c r="A17" s="10" t="s">
        <v>24</v>
      </c>
      <c r="B17" s="72" t="s">
        <v>126</v>
      </c>
      <c r="C17" s="73"/>
      <c r="D17" s="74"/>
      <c r="E17" s="12"/>
      <c r="F17" s="13"/>
      <c r="G17" s="8"/>
      <c r="H17" s="14"/>
    </row>
    <row r="18" spans="1:8" s="15" customFormat="1" ht="85.5" customHeight="1" x14ac:dyDescent="0.25">
      <c r="A18" s="10" t="s">
        <v>25</v>
      </c>
      <c r="B18" s="72" t="s">
        <v>26</v>
      </c>
      <c r="C18" s="73"/>
      <c r="D18" s="74"/>
      <c r="E18" s="12"/>
      <c r="F18" s="13"/>
      <c r="G18" s="8"/>
      <c r="H18" s="14"/>
    </row>
    <row r="19" spans="1:8" s="15" customFormat="1" ht="47.7"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3"/>
      <c r="G20" s="8"/>
      <c r="H20" s="14"/>
    </row>
    <row r="21" spans="1:8" s="15" customFormat="1" ht="48.75" customHeight="1" x14ac:dyDescent="0.25">
      <c r="A21" s="17" t="s">
        <v>30</v>
      </c>
      <c r="B21" s="72" t="s">
        <v>31</v>
      </c>
      <c r="C21" s="73"/>
      <c r="D21" s="74"/>
      <c r="E21" s="18"/>
      <c r="F21" s="13"/>
      <c r="G21" s="8"/>
      <c r="H21" s="14"/>
    </row>
    <row r="22" spans="1:8" s="15" customFormat="1" ht="52.5" customHeight="1" x14ac:dyDescent="0.25">
      <c r="A22" s="10" t="s">
        <v>32</v>
      </c>
      <c r="B22" s="72" t="s">
        <v>33</v>
      </c>
      <c r="C22" s="73"/>
      <c r="D22" s="74"/>
      <c r="E22" s="12"/>
      <c r="F22" s="13"/>
      <c r="G22" s="8"/>
      <c r="H22" s="14"/>
    </row>
    <row r="23" spans="1:8" s="15" customFormat="1" ht="70.5" customHeight="1" x14ac:dyDescent="0.25">
      <c r="A23" s="10" t="s">
        <v>34</v>
      </c>
      <c r="B23" s="72" t="s">
        <v>35</v>
      </c>
      <c r="C23" s="73"/>
      <c r="D23" s="74"/>
      <c r="E23" s="12"/>
      <c r="F23" s="13"/>
      <c r="G23" s="8"/>
      <c r="H23" s="14"/>
    </row>
    <row r="24" spans="1:8" s="15" customFormat="1" ht="34.5" customHeight="1" x14ac:dyDescent="0.25">
      <c r="A24" s="10" t="s">
        <v>36</v>
      </c>
      <c r="B24" s="72" t="s">
        <v>37</v>
      </c>
      <c r="C24" s="73"/>
      <c r="D24" s="74"/>
      <c r="E24" s="12"/>
      <c r="F24" s="13"/>
      <c r="G24" s="8"/>
      <c r="H24" s="14"/>
    </row>
    <row r="25" spans="1:8" s="11" customFormat="1" ht="50.25" customHeight="1" x14ac:dyDescent="0.25">
      <c r="A25" s="10">
        <v>3</v>
      </c>
      <c r="B25" s="84" t="s">
        <v>38</v>
      </c>
      <c r="C25" s="85"/>
      <c r="D25" s="86"/>
      <c r="E25" s="7">
        <f>5-(E26+E27)</f>
        <v>5</v>
      </c>
      <c r="F25" s="8">
        <f>ROUND(5-(F26+F27),1)</f>
        <v>5</v>
      </c>
      <c r="G25" s="9">
        <f>ROUND(5-(G26+G27),1)</f>
        <v>5</v>
      </c>
      <c r="H25" s="10"/>
    </row>
    <row r="26" spans="1:8" s="15" customFormat="1" ht="98.25" customHeight="1" x14ac:dyDescent="0.25">
      <c r="A26" s="10" t="s">
        <v>39</v>
      </c>
      <c r="B26" s="72" t="s">
        <v>40</v>
      </c>
      <c r="C26" s="73"/>
      <c r="D26" s="74"/>
      <c r="E26" s="12"/>
      <c r="F26" s="17"/>
      <c r="G26" s="19"/>
      <c r="H26" s="14"/>
    </row>
    <row r="27" spans="1:8" s="15" customFormat="1" ht="54.75" customHeight="1" x14ac:dyDescent="0.25">
      <c r="A27" s="10" t="s">
        <v>41</v>
      </c>
      <c r="B27" s="72" t="s">
        <v>42</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49.5" customHeight="1" x14ac:dyDescent="0.25">
      <c r="A29" s="10" t="s">
        <v>44</v>
      </c>
      <c r="B29" s="72" t="s">
        <v>45</v>
      </c>
      <c r="C29" s="73"/>
      <c r="D29" s="74"/>
      <c r="E29" s="12"/>
      <c r="F29" s="17"/>
      <c r="G29" s="19"/>
      <c r="H29" s="14"/>
    </row>
    <row r="30" spans="1:8" s="15" customFormat="1" ht="54.6" customHeight="1" x14ac:dyDescent="0.25">
      <c r="A30" s="10" t="s">
        <v>46</v>
      </c>
      <c r="B30" s="72" t="s">
        <v>47</v>
      </c>
      <c r="C30" s="73"/>
      <c r="D30" s="74"/>
      <c r="E30" s="12"/>
      <c r="F30" s="17"/>
      <c r="G30" s="19"/>
      <c r="H30" s="14"/>
    </row>
    <row r="31" spans="1:8" s="15" customFormat="1" ht="50.25" customHeight="1" x14ac:dyDescent="0.25">
      <c r="A31" s="10" t="s">
        <v>48</v>
      </c>
      <c r="B31" s="72" t="s">
        <v>49</v>
      </c>
      <c r="C31" s="73"/>
      <c r="D31" s="74"/>
      <c r="E31" s="12"/>
      <c r="F31" s="17"/>
      <c r="G31" s="19"/>
      <c r="H31" s="14"/>
    </row>
    <row r="32" spans="1:8" s="38" customFormat="1" ht="27.75" customHeight="1" x14ac:dyDescent="0.25">
      <c r="A32" s="40" t="s">
        <v>50</v>
      </c>
      <c r="B32" s="87" t="s">
        <v>51</v>
      </c>
      <c r="C32" s="88"/>
      <c r="D32" s="89"/>
      <c r="E32" s="7">
        <f>E33+E35+E37+E39+E41+E43</f>
        <v>20</v>
      </c>
      <c r="F32" s="8">
        <f>ROUND(F33+F35+F37+F39+F41+F43,1)</f>
        <v>17</v>
      </c>
      <c r="G32" s="9">
        <f>ROUND(G33+G35+G37+G39+G41+G43,1)</f>
        <v>0</v>
      </c>
      <c r="H32" s="40"/>
    </row>
    <row r="33" spans="1:8" s="11" customFormat="1" ht="49.5" customHeight="1" x14ac:dyDescent="0.25">
      <c r="A33" s="10">
        <v>5</v>
      </c>
      <c r="B33" s="83" t="s">
        <v>52</v>
      </c>
      <c r="C33" s="83"/>
      <c r="D33" s="83"/>
      <c r="E33" s="7">
        <v>1</v>
      </c>
      <c r="F33" s="8">
        <f>IF(F34&gt;1,"1",F34)</f>
        <v>1</v>
      </c>
      <c r="G33" s="9">
        <f>G34</f>
        <v>0</v>
      </c>
      <c r="H33" s="10"/>
    </row>
    <row r="34" spans="1:8" s="11" customFormat="1" ht="57" customHeight="1" x14ac:dyDescent="0.25">
      <c r="A34" s="10"/>
      <c r="B34" s="90" t="s">
        <v>53</v>
      </c>
      <c r="C34" s="90"/>
      <c r="D34" s="90"/>
      <c r="E34" s="7"/>
      <c r="F34" s="13">
        <v>1</v>
      </c>
      <c r="G34" s="9"/>
      <c r="H34" s="10"/>
    </row>
    <row r="35" spans="1:8" s="11" customFormat="1" ht="51.75" customHeight="1" x14ac:dyDescent="0.25">
      <c r="A35" s="10">
        <v>6</v>
      </c>
      <c r="B35" s="84" t="s">
        <v>54</v>
      </c>
      <c r="C35" s="85"/>
      <c r="D35" s="86"/>
      <c r="E35" s="7">
        <v>2</v>
      </c>
      <c r="F35" s="8">
        <f>IF(F36&gt;2,"2",F36)</f>
        <v>2</v>
      </c>
      <c r="G35" s="9">
        <f>G36</f>
        <v>0</v>
      </c>
      <c r="H35" s="10"/>
    </row>
    <row r="36" spans="1:8" s="11" customFormat="1" ht="56.25" customHeight="1" x14ac:dyDescent="0.25">
      <c r="A36" s="10"/>
      <c r="B36" s="91" t="s">
        <v>55</v>
      </c>
      <c r="C36" s="92"/>
      <c r="D36" s="93"/>
      <c r="E36" s="7"/>
      <c r="F36" s="13">
        <v>2</v>
      </c>
      <c r="G36" s="9"/>
      <c r="H36" s="10"/>
    </row>
    <row r="37" spans="1:8" s="11" customFormat="1" ht="51.75" customHeight="1" x14ac:dyDescent="0.25">
      <c r="A37" s="10">
        <v>7</v>
      </c>
      <c r="B37" s="84" t="s">
        <v>56</v>
      </c>
      <c r="C37" s="85"/>
      <c r="D37" s="86"/>
      <c r="E37" s="7">
        <v>2</v>
      </c>
      <c r="F37" s="8">
        <f>IF(F38&gt;2,"2",F38)</f>
        <v>2</v>
      </c>
      <c r="G37" s="9">
        <f>G38</f>
        <v>0</v>
      </c>
      <c r="H37" s="10"/>
    </row>
    <row r="38" spans="1:8" s="11" customFormat="1" ht="75.75" customHeight="1" x14ac:dyDescent="0.25">
      <c r="A38" s="10"/>
      <c r="B38" s="72" t="s">
        <v>57</v>
      </c>
      <c r="C38" s="73"/>
      <c r="D38" s="74"/>
      <c r="E38" s="7"/>
      <c r="F38" s="13">
        <v>2</v>
      </c>
      <c r="G38" s="9"/>
      <c r="H38" s="10"/>
    </row>
    <row r="39" spans="1:8" s="11" customFormat="1" ht="58.5" customHeight="1" x14ac:dyDescent="0.25">
      <c r="A39" s="10">
        <v>8</v>
      </c>
      <c r="B39" s="84" t="s">
        <v>58</v>
      </c>
      <c r="C39" s="85"/>
      <c r="D39" s="86"/>
      <c r="E39" s="7">
        <v>2</v>
      </c>
      <c r="F39" s="8">
        <f>IF(F40&gt;2,"2",F40)</f>
        <v>2</v>
      </c>
      <c r="G39" s="9">
        <f>G40</f>
        <v>0</v>
      </c>
      <c r="H39" s="10"/>
    </row>
    <row r="40" spans="1:8" s="11" customFormat="1" ht="70.5" customHeight="1" x14ac:dyDescent="0.25">
      <c r="A40" s="10"/>
      <c r="B40" s="72" t="s">
        <v>59</v>
      </c>
      <c r="C40" s="73"/>
      <c r="D40" s="74"/>
      <c r="E40" s="7"/>
      <c r="F40" s="13">
        <v>2</v>
      </c>
      <c r="G40" s="9"/>
      <c r="H40" s="10"/>
    </row>
    <row r="41" spans="1:8" s="11" customFormat="1" ht="129.75" customHeight="1" x14ac:dyDescent="0.25">
      <c r="A41" s="10">
        <v>9</v>
      </c>
      <c r="B41" s="84" t="s">
        <v>127</v>
      </c>
      <c r="C41" s="85"/>
      <c r="D41" s="86"/>
      <c r="E41" s="7">
        <v>8</v>
      </c>
      <c r="F41" s="8" t="str">
        <f>IF(F42&gt;=8,"8",IF(F42&lt;8,"0"))</f>
        <v>8</v>
      </c>
      <c r="G41" s="9">
        <f>G42</f>
        <v>0</v>
      </c>
      <c r="H41" s="10"/>
    </row>
    <row r="42" spans="1:8" s="11" customFormat="1" ht="186" customHeight="1" x14ac:dyDescent="0.25">
      <c r="A42" s="10"/>
      <c r="B42" s="72" t="s">
        <v>128</v>
      </c>
      <c r="C42" s="73"/>
      <c r="D42" s="74"/>
      <c r="E42" s="7"/>
      <c r="F42" s="13">
        <v>8</v>
      </c>
      <c r="G42" s="9"/>
      <c r="H42" s="10"/>
    </row>
    <row r="43" spans="1:8" s="11" customFormat="1" ht="55.5" customHeight="1" x14ac:dyDescent="0.25">
      <c r="A43" s="10">
        <v>10</v>
      </c>
      <c r="B43" s="84" t="s">
        <v>60</v>
      </c>
      <c r="C43" s="85"/>
      <c r="D43" s="86"/>
      <c r="E43" s="7">
        <v>5</v>
      </c>
      <c r="F43" s="8">
        <f>ROUND(IF((F44+F45)&gt;5,"5",(F44+F45)),1)</f>
        <v>2</v>
      </c>
      <c r="G43" s="9">
        <f>ROUND(IF((G44+G45)&gt;5,"5",(G44+G45)),1)</f>
        <v>0</v>
      </c>
      <c r="H43" s="10"/>
    </row>
    <row r="44" spans="1:8" s="11" customFormat="1" ht="108" customHeight="1" x14ac:dyDescent="0.25">
      <c r="A44" s="10" t="s">
        <v>61</v>
      </c>
      <c r="B44" s="72" t="s">
        <v>62</v>
      </c>
      <c r="C44" s="73"/>
      <c r="D44" s="74"/>
      <c r="E44" s="7"/>
      <c r="F44" s="13"/>
      <c r="G44" s="9"/>
      <c r="H44" s="10"/>
    </row>
    <row r="45" spans="1:8" s="11" customFormat="1" ht="82.5" customHeight="1" x14ac:dyDescent="0.25">
      <c r="A45" s="10" t="s">
        <v>63</v>
      </c>
      <c r="B45" s="72" t="s">
        <v>64</v>
      </c>
      <c r="C45" s="73"/>
      <c r="D45" s="74"/>
      <c r="E45" s="7"/>
      <c r="F45" s="13">
        <v>2</v>
      </c>
      <c r="G45" s="9"/>
      <c r="H45" s="10"/>
    </row>
    <row r="46" spans="1:8" s="38" customFormat="1" ht="60.75" customHeight="1" x14ac:dyDescent="0.25">
      <c r="A46" s="40" t="s">
        <v>65</v>
      </c>
      <c r="B46" s="84" t="s">
        <v>66</v>
      </c>
      <c r="C46" s="85"/>
      <c r="D46" s="86"/>
      <c r="E46" s="7">
        <v>60</v>
      </c>
      <c r="F46" s="13">
        <f>SUM(F47:F52)</f>
        <v>60</v>
      </c>
      <c r="G46" s="9">
        <f>SUM(G47:G52)</f>
        <v>0</v>
      </c>
      <c r="H46" s="40"/>
    </row>
    <row r="47" spans="1:8" s="11" customFormat="1" ht="34.5" customHeight="1" x14ac:dyDescent="0.25">
      <c r="A47" s="10"/>
      <c r="B47" s="91" t="s">
        <v>67</v>
      </c>
      <c r="C47" s="92"/>
      <c r="D47" s="93"/>
      <c r="E47" s="12">
        <v>60</v>
      </c>
      <c r="F47" s="10">
        <v>60</v>
      </c>
      <c r="G47" s="12"/>
      <c r="H47" s="10"/>
    </row>
    <row r="48" spans="1:8" s="11" customFormat="1" ht="34.5" customHeight="1" x14ac:dyDescent="0.25">
      <c r="A48" s="10"/>
      <c r="B48" s="72" t="s">
        <v>68</v>
      </c>
      <c r="C48" s="73"/>
      <c r="D48" s="74"/>
      <c r="E48" s="18">
        <v>50</v>
      </c>
      <c r="F48" s="10"/>
      <c r="G48" s="12"/>
      <c r="H48" s="10"/>
    </row>
    <row r="49" spans="1:8" s="11" customFormat="1" ht="34.5" customHeight="1" x14ac:dyDescent="0.25">
      <c r="A49" s="10"/>
      <c r="B49" s="91" t="s">
        <v>69</v>
      </c>
      <c r="C49" s="92"/>
      <c r="D49" s="93"/>
      <c r="E49" s="12">
        <v>40</v>
      </c>
      <c r="F49" s="10"/>
      <c r="G49" s="12"/>
      <c r="H49" s="10"/>
    </row>
    <row r="50" spans="1:8" s="11" customFormat="1" ht="34.5" customHeight="1" x14ac:dyDescent="0.25">
      <c r="A50" s="10"/>
      <c r="B50" s="91" t="s">
        <v>70</v>
      </c>
      <c r="C50" s="92"/>
      <c r="D50" s="93"/>
      <c r="E50" s="12">
        <v>30</v>
      </c>
      <c r="F50" s="10"/>
      <c r="G50" s="12"/>
      <c r="H50" s="10"/>
    </row>
    <row r="51" spans="1:8" s="11" customFormat="1" ht="34.5" customHeight="1" x14ac:dyDescent="0.25">
      <c r="A51" s="10"/>
      <c r="B51" s="91" t="s">
        <v>71</v>
      </c>
      <c r="C51" s="92"/>
      <c r="D51" s="93"/>
      <c r="E51" s="12">
        <v>20</v>
      </c>
      <c r="F51" s="10"/>
      <c r="G51" s="12"/>
      <c r="H51" s="10"/>
    </row>
    <row r="52" spans="1:8" s="11" customFormat="1" ht="34.5" customHeight="1" x14ac:dyDescent="0.25">
      <c r="A52" s="10"/>
      <c r="B52" s="91" t="s">
        <v>72</v>
      </c>
      <c r="C52" s="92"/>
      <c r="D52" s="93"/>
      <c r="E52" s="12">
        <v>0</v>
      </c>
      <c r="F52" s="10"/>
      <c r="G52" s="12"/>
      <c r="H52" s="10"/>
    </row>
    <row r="53" spans="1:8" s="38" customFormat="1" ht="34.5" customHeight="1" x14ac:dyDescent="0.25">
      <c r="A53" s="40"/>
      <c r="B53" s="94" t="s">
        <v>73</v>
      </c>
      <c r="C53" s="95"/>
      <c r="D53" s="96"/>
      <c r="E53" s="21">
        <f>E14+E32+E46</f>
        <v>100</v>
      </c>
      <c r="F53" s="21">
        <f>F14+F32+F46</f>
        <v>97</v>
      </c>
      <c r="G53" s="22">
        <f>G14+G32+G46</f>
        <v>20</v>
      </c>
      <c r="H53" s="40"/>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40"/>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7" t="s">
        <v>78</v>
      </c>
      <c r="E58" s="109" t="s">
        <v>79</v>
      </c>
      <c r="F58" s="109"/>
      <c r="G58" s="110" t="s">
        <v>80</v>
      </c>
      <c r="H58" s="111"/>
    </row>
    <row r="59" spans="1:8" s="4" customFormat="1" ht="62.4" x14ac:dyDescent="0.25">
      <c r="A59" s="104"/>
      <c r="B59" s="105"/>
      <c r="C59" s="106"/>
      <c r="D59" s="108"/>
      <c r="E59" s="41" t="s">
        <v>81</v>
      </c>
      <c r="F59" s="41" t="s">
        <v>82</v>
      </c>
      <c r="G59" s="41" t="s">
        <v>83</v>
      </c>
      <c r="H59" s="41" t="s">
        <v>84</v>
      </c>
    </row>
    <row r="60" spans="1:8" ht="33.9" customHeight="1" x14ac:dyDescent="0.25">
      <c r="A60" s="112" t="s">
        <v>85</v>
      </c>
      <c r="B60" s="113"/>
      <c r="C60" s="114"/>
      <c r="D60" s="10" t="s">
        <v>86</v>
      </c>
      <c r="E60" s="12">
        <f>IF(AND(90&lt;=F55,F55&lt;100),F55,"")</f>
        <v>97</v>
      </c>
      <c r="F60" s="18" t="str">
        <f>IF(AND(90&lt;=G55,G55&lt;=100),G55,"")</f>
        <v/>
      </c>
      <c r="G60" s="26" t="str">
        <f t="shared" ref="G60:H63" si="0">IF(ISNUMBER(E60)=TRUE,"X","")</f>
        <v>X</v>
      </c>
      <c r="H60" s="26" t="str">
        <f t="shared" si="0"/>
        <v/>
      </c>
    </row>
    <row r="61" spans="1:8" ht="45.75" customHeight="1" x14ac:dyDescent="0.25">
      <c r="A61" s="112" t="s">
        <v>87</v>
      </c>
      <c r="B61" s="113"/>
      <c r="C61" s="114"/>
      <c r="D61" s="10" t="s">
        <v>88</v>
      </c>
      <c r="E61" s="12" t="str">
        <f>IF(AND(75&lt;=F55,F55&lt;90),F55,"")</f>
        <v/>
      </c>
      <c r="F61" s="18" t="str">
        <f>IF(AND(75&lt;=G55,G55&lt;90),G55,"")</f>
        <v/>
      </c>
      <c r="G61" s="26" t="str">
        <f t="shared" si="0"/>
        <v/>
      </c>
      <c r="H61" s="26" t="str">
        <f t="shared" si="0"/>
        <v/>
      </c>
    </row>
    <row r="62" spans="1:8" ht="48" customHeight="1" x14ac:dyDescent="0.25">
      <c r="A62" s="112" t="s">
        <v>89</v>
      </c>
      <c r="B62" s="113"/>
      <c r="C62" s="114"/>
      <c r="D62" s="10" t="s">
        <v>90</v>
      </c>
      <c r="E62" s="12" t="str">
        <f>IF(AND(50&lt;=F55,F55&lt;75),F55,"")</f>
        <v/>
      </c>
      <c r="F62" s="18" t="str">
        <f>IF(AND(50&lt;=G55,G55&lt;75),G55,"")</f>
        <v/>
      </c>
      <c r="G62" s="26" t="str">
        <f t="shared" si="0"/>
        <v/>
      </c>
      <c r="H62" s="26" t="str">
        <f t="shared" si="0"/>
        <v/>
      </c>
    </row>
    <row r="63" spans="1:8" ht="31.35" customHeight="1" x14ac:dyDescent="0.25">
      <c r="A63" s="112" t="s">
        <v>91</v>
      </c>
      <c r="B63" s="113"/>
      <c r="C63" s="114"/>
      <c r="D63" s="10" t="s">
        <v>92</v>
      </c>
      <c r="E63" s="12" t="str">
        <f>IF(AND(0&lt;F55,F55&lt;50),F55,"")</f>
        <v/>
      </c>
      <c r="F63" s="27">
        <f>IF(AND(0&lt;G55,G55&lt;50),G55,"")</f>
        <v>20</v>
      </c>
      <c r="G63" s="26" t="str">
        <f t="shared" si="0"/>
        <v/>
      </c>
      <c r="H63" s="28" t="str">
        <f t="shared" si="0"/>
        <v>X</v>
      </c>
    </row>
    <row r="65" spans="2:8" s="30" customFormat="1" ht="20.25" customHeight="1" x14ac:dyDescent="0.25">
      <c r="B65" s="29"/>
      <c r="D65" s="115" t="s">
        <v>93</v>
      </c>
      <c r="E65" s="115"/>
      <c r="F65" s="115"/>
      <c r="G65" s="115"/>
      <c r="H65" s="115"/>
    </row>
    <row r="66" spans="2:8" s="38" customFormat="1" ht="35.25" customHeight="1" x14ac:dyDescent="0.25">
      <c r="D66" s="31"/>
      <c r="E66" s="75" t="s">
        <v>94</v>
      </c>
      <c r="F66" s="75"/>
      <c r="G66" s="75"/>
      <c r="H66" s="75"/>
    </row>
    <row r="67" spans="2:8" x14ac:dyDescent="0.25">
      <c r="D67" s="32"/>
      <c r="E67" s="32"/>
      <c r="F67" s="32"/>
      <c r="G67" s="32"/>
      <c r="H67" s="32"/>
    </row>
    <row r="71" spans="2:8" ht="25.2" customHeight="1" x14ac:dyDescent="0.25">
      <c r="B71" s="105" t="s">
        <v>95</v>
      </c>
      <c r="C71" s="105"/>
      <c r="D71" s="105"/>
      <c r="E71" s="105"/>
      <c r="F71" s="105"/>
      <c r="G71" s="105"/>
      <c r="H71" s="105"/>
    </row>
    <row r="72" spans="2:8" ht="106.95" customHeight="1" x14ac:dyDescent="0.25">
      <c r="B72" s="116" t="s">
        <v>96</v>
      </c>
      <c r="C72" s="117"/>
      <c r="D72" s="117"/>
      <c r="E72" s="117"/>
      <c r="F72" s="117"/>
      <c r="G72" s="117"/>
      <c r="H72" s="118"/>
    </row>
    <row r="73" spans="2:8" ht="25.2" customHeight="1" x14ac:dyDescent="0.25">
      <c r="B73" s="33"/>
      <c r="D73" s="119" t="s">
        <v>93</v>
      </c>
      <c r="E73" s="119"/>
      <c r="F73" s="119"/>
      <c r="G73" s="119"/>
      <c r="H73" s="119"/>
    </row>
    <row r="74" spans="2:8" ht="21" customHeight="1" x14ac:dyDescent="0.25">
      <c r="B74" s="31"/>
      <c r="D74" s="76" t="s">
        <v>97</v>
      </c>
      <c r="E74" s="76"/>
      <c r="F74" s="76"/>
      <c r="G74" s="76"/>
      <c r="H74" s="7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 ref="B52:D52"/>
    <mergeCell ref="B53:D53"/>
    <mergeCell ref="B54:D54"/>
    <mergeCell ref="B55:D55"/>
    <mergeCell ref="B57:D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0:H10"/>
    <mergeCell ref="B12:D12"/>
    <mergeCell ref="B13:D13"/>
    <mergeCell ref="B14:D14"/>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A5" sqref="A5:H5"/>
    </sheetView>
  </sheetViews>
  <sheetFormatPr defaultRowHeight="15.6" x14ac:dyDescent="0.25"/>
  <cols>
    <col min="1" max="1" width="5.3984375" style="42" bestFit="1" customWidth="1"/>
    <col min="2" max="2" width="27.09765625" style="1" customWidth="1"/>
    <col min="3" max="3" width="12.8984375"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2.8984375"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2.8984375"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2.8984375"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2.8984375"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2.8984375"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2.8984375"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2.8984375"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2.8984375"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2.8984375"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2.8984375"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2.8984375"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2.8984375"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2.8984375"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2.8984375"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2.8984375"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2.8984375"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2.8984375"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2.8984375"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2.8984375"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2.8984375"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2.8984375"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2.8984375"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2.8984375"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2.8984375"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2.8984375"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2.8984375"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2.8984375"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2.8984375"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2.8984375"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2.8984375"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2.8984375"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2.8984375"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2.8984375"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2.8984375"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2.8984375"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2.8984375"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2.8984375"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2.8984375"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2.8984375"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2.8984375"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2.8984375"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2.8984375"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2.8984375"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2.8984375"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2.8984375"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2.8984375"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2.8984375"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2.8984375"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2.8984375"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2.8984375"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2.8984375"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2.8984375"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2.8984375"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2.8984375"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2.8984375"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2.8984375"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2.8984375"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2.8984375"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2.8984375"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2.8984375"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2.8984375"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2.8984375"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2.8984375"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0</v>
      </c>
    </row>
    <row r="2" spans="1:8" s="38" customFormat="1" ht="48.75" customHeight="1" x14ac:dyDescent="0.25">
      <c r="A2" s="75" t="s">
        <v>1</v>
      </c>
      <c r="B2" s="75"/>
      <c r="C2" s="75"/>
      <c r="D2" s="75" t="s">
        <v>2</v>
      </c>
      <c r="E2" s="75"/>
      <c r="F2" s="75"/>
      <c r="G2" s="75"/>
      <c r="H2" s="75"/>
    </row>
    <row r="3" spans="1:8" s="38"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119</v>
      </c>
      <c r="C7" s="78"/>
      <c r="D7" s="78"/>
      <c r="E7" s="78"/>
      <c r="F7" s="78"/>
      <c r="G7" s="78"/>
      <c r="H7" s="78"/>
    </row>
    <row r="8" spans="1:8" s="4" customFormat="1" ht="20.100000000000001" customHeight="1" x14ac:dyDescent="0.25">
      <c r="B8" s="78" t="s">
        <v>130</v>
      </c>
      <c r="C8" s="78"/>
      <c r="D8" s="78"/>
      <c r="E8" s="78"/>
      <c r="F8" s="78"/>
      <c r="G8" s="78"/>
      <c r="H8" s="78"/>
    </row>
    <row r="9" spans="1:8" s="4" customFormat="1" ht="20.100000000000001" customHeight="1" x14ac:dyDescent="0.25">
      <c r="B9" s="78" t="s">
        <v>131</v>
      </c>
      <c r="C9" s="78"/>
      <c r="D9" s="78"/>
      <c r="E9" s="78"/>
      <c r="F9" s="78"/>
      <c r="G9" s="78"/>
      <c r="H9" s="78"/>
    </row>
    <row r="10" spans="1:8" s="4" customFormat="1" ht="20.100000000000001" customHeight="1" x14ac:dyDescent="0.25">
      <c r="B10" s="36" t="s">
        <v>132</v>
      </c>
      <c r="C10" s="48"/>
      <c r="D10" s="39"/>
      <c r="E10" s="39"/>
      <c r="F10" s="39"/>
      <c r="G10" s="39"/>
      <c r="H10" s="39"/>
    </row>
    <row r="11" spans="1:8" s="4" customFormat="1" ht="12.75" customHeight="1" x14ac:dyDescent="0.25">
      <c r="B11" s="39"/>
      <c r="C11" s="39"/>
    </row>
    <row r="12" spans="1:8" s="38" customFormat="1" ht="54.75" customHeight="1" x14ac:dyDescent="0.25">
      <c r="A12" s="40" t="s">
        <v>7</v>
      </c>
      <c r="B12" s="79" t="s">
        <v>8</v>
      </c>
      <c r="C12" s="79"/>
      <c r="D12" s="79"/>
      <c r="E12" s="40" t="s">
        <v>9</v>
      </c>
      <c r="F12" s="41" t="s">
        <v>10</v>
      </c>
      <c r="G12" s="41" t="s">
        <v>11</v>
      </c>
      <c r="H12" s="40" t="s">
        <v>12</v>
      </c>
    </row>
    <row r="13" spans="1:8" s="6" customFormat="1" ht="16.5" customHeight="1" x14ac:dyDescent="0.25">
      <c r="A13" s="5" t="s">
        <v>13</v>
      </c>
      <c r="B13" s="80" t="s">
        <v>14</v>
      </c>
      <c r="C13" s="81"/>
      <c r="D13" s="82"/>
      <c r="E13" s="5" t="s">
        <v>15</v>
      </c>
      <c r="F13" s="5" t="s">
        <v>16</v>
      </c>
      <c r="G13" s="5" t="s">
        <v>17</v>
      </c>
      <c r="H13" s="5" t="s">
        <v>18</v>
      </c>
    </row>
    <row r="14" spans="1:8" s="38" customFormat="1" ht="89.25" customHeight="1" x14ac:dyDescent="0.25">
      <c r="A14" s="40" t="s">
        <v>19</v>
      </c>
      <c r="B14" s="83" t="s">
        <v>20</v>
      </c>
      <c r="C14" s="83"/>
      <c r="D14" s="83"/>
      <c r="E14" s="7">
        <f>E15+E19+E25+E28</f>
        <v>20</v>
      </c>
      <c r="F14" s="8">
        <f>ROUND(F15+F19+F25+F28,1)</f>
        <v>20</v>
      </c>
      <c r="G14" s="9">
        <f>ROUND(G15+G19+G25+G28,1)</f>
        <v>20</v>
      </c>
      <c r="H14" s="40"/>
    </row>
    <row r="15" spans="1:8" s="11" customFormat="1" ht="24" customHeight="1" x14ac:dyDescent="0.25">
      <c r="A15" s="10">
        <v>1</v>
      </c>
      <c r="B15" s="83" t="s">
        <v>21</v>
      </c>
      <c r="C15" s="83"/>
      <c r="D15" s="83"/>
      <c r="E15" s="7">
        <f>5-(E16+E17+E18)</f>
        <v>5</v>
      </c>
      <c r="F15" s="8">
        <f>ROUND(5-(F16+F17+F18),1)</f>
        <v>5</v>
      </c>
      <c r="G15" s="9">
        <f>ROUND(5-(G16+G17+G18),1)</f>
        <v>5</v>
      </c>
      <c r="H15" s="10"/>
    </row>
    <row r="16" spans="1:8" s="11" customFormat="1" ht="119.25" customHeight="1" x14ac:dyDescent="0.25">
      <c r="A16" s="10" t="s">
        <v>22</v>
      </c>
      <c r="B16" s="72" t="s">
        <v>23</v>
      </c>
      <c r="C16" s="73"/>
      <c r="D16" s="74"/>
      <c r="E16" s="12"/>
      <c r="F16" s="13"/>
      <c r="G16" s="8"/>
      <c r="H16" s="10"/>
    </row>
    <row r="17" spans="1:8" s="15" customFormat="1" ht="67.650000000000006" customHeight="1" x14ac:dyDescent="0.25">
      <c r="A17" s="10" t="s">
        <v>24</v>
      </c>
      <c r="B17" s="72" t="s">
        <v>126</v>
      </c>
      <c r="C17" s="73"/>
      <c r="D17" s="74"/>
      <c r="E17" s="12"/>
      <c r="F17" s="13"/>
      <c r="G17" s="8"/>
      <c r="H17" s="14"/>
    </row>
    <row r="18" spans="1:8" s="15" customFormat="1" ht="85.5" customHeight="1" x14ac:dyDescent="0.25">
      <c r="A18" s="10" t="s">
        <v>25</v>
      </c>
      <c r="B18" s="72" t="s">
        <v>26</v>
      </c>
      <c r="C18" s="73"/>
      <c r="D18" s="74"/>
      <c r="E18" s="12"/>
      <c r="F18" s="13"/>
      <c r="G18" s="8"/>
      <c r="H18" s="14"/>
    </row>
    <row r="19" spans="1:8" s="15" customFormat="1" ht="47.7"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3"/>
      <c r="G20" s="8"/>
      <c r="H20" s="14"/>
    </row>
    <row r="21" spans="1:8" s="15" customFormat="1" ht="48.75" customHeight="1" x14ac:dyDescent="0.25">
      <c r="A21" s="17" t="s">
        <v>30</v>
      </c>
      <c r="B21" s="72" t="s">
        <v>31</v>
      </c>
      <c r="C21" s="73"/>
      <c r="D21" s="74"/>
      <c r="E21" s="18"/>
      <c r="F21" s="13"/>
      <c r="G21" s="8"/>
      <c r="H21" s="14"/>
    </row>
    <row r="22" spans="1:8" s="15" customFormat="1" ht="52.5" customHeight="1" x14ac:dyDescent="0.25">
      <c r="A22" s="10" t="s">
        <v>32</v>
      </c>
      <c r="B22" s="72" t="s">
        <v>33</v>
      </c>
      <c r="C22" s="73"/>
      <c r="D22" s="74"/>
      <c r="E22" s="12"/>
      <c r="F22" s="13"/>
      <c r="G22" s="8"/>
      <c r="H22" s="14"/>
    </row>
    <row r="23" spans="1:8" s="15" customFormat="1" ht="70.5" customHeight="1" x14ac:dyDescent="0.25">
      <c r="A23" s="10" t="s">
        <v>34</v>
      </c>
      <c r="B23" s="72" t="s">
        <v>35</v>
      </c>
      <c r="C23" s="73"/>
      <c r="D23" s="74"/>
      <c r="E23" s="12"/>
      <c r="F23" s="13"/>
      <c r="G23" s="8"/>
      <c r="H23" s="14"/>
    </row>
    <row r="24" spans="1:8" s="15" customFormat="1" ht="34.5" customHeight="1" x14ac:dyDescent="0.25">
      <c r="A24" s="10" t="s">
        <v>36</v>
      </c>
      <c r="B24" s="72" t="s">
        <v>37</v>
      </c>
      <c r="C24" s="73"/>
      <c r="D24" s="74"/>
      <c r="E24" s="12"/>
      <c r="F24" s="13"/>
      <c r="G24" s="8"/>
      <c r="H24" s="14"/>
    </row>
    <row r="25" spans="1:8" s="11" customFormat="1" ht="50.25" customHeight="1" x14ac:dyDescent="0.25">
      <c r="A25" s="10">
        <v>3</v>
      </c>
      <c r="B25" s="84" t="s">
        <v>38</v>
      </c>
      <c r="C25" s="85"/>
      <c r="D25" s="86"/>
      <c r="E25" s="7">
        <f>5-(E26+E27)</f>
        <v>5</v>
      </c>
      <c r="F25" s="8">
        <f>ROUND(5-(F26+F27),1)</f>
        <v>5</v>
      </c>
      <c r="G25" s="9">
        <f>ROUND(5-(G26+G27),1)</f>
        <v>5</v>
      </c>
      <c r="H25" s="10"/>
    </row>
    <row r="26" spans="1:8" s="15" customFormat="1" ht="98.25" customHeight="1" x14ac:dyDescent="0.25">
      <c r="A26" s="10" t="s">
        <v>39</v>
      </c>
      <c r="B26" s="72" t="s">
        <v>40</v>
      </c>
      <c r="C26" s="73"/>
      <c r="D26" s="74"/>
      <c r="E26" s="12"/>
      <c r="F26" s="17"/>
      <c r="G26" s="19"/>
      <c r="H26" s="14"/>
    </row>
    <row r="27" spans="1:8" s="15" customFormat="1" ht="54.75" customHeight="1" x14ac:dyDescent="0.25">
      <c r="A27" s="10" t="s">
        <v>41</v>
      </c>
      <c r="B27" s="72" t="s">
        <v>42</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49.5" customHeight="1" x14ac:dyDescent="0.25">
      <c r="A29" s="10" t="s">
        <v>44</v>
      </c>
      <c r="B29" s="72" t="s">
        <v>45</v>
      </c>
      <c r="C29" s="73"/>
      <c r="D29" s="74"/>
      <c r="E29" s="12"/>
      <c r="F29" s="17"/>
      <c r="G29" s="19"/>
      <c r="H29" s="14"/>
    </row>
    <row r="30" spans="1:8" s="15" customFormat="1" ht="54.6" customHeight="1" x14ac:dyDescent="0.25">
      <c r="A30" s="10" t="s">
        <v>46</v>
      </c>
      <c r="B30" s="72" t="s">
        <v>47</v>
      </c>
      <c r="C30" s="73"/>
      <c r="D30" s="74"/>
      <c r="E30" s="12"/>
      <c r="F30" s="17"/>
      <c r="G30" s="19"/>
      <c r="H30" s="14"/>
    </row>
    <row r="31" spans="1:8" s="15" customFormat="1" ht="50.25" customHeight="1" x14ac:dyDescent="0.25">
      <c r="A31" s="10" t="s">
        <v>48</v>
      </c>
      <c r="B31" s="72" t="s">
        <v>49</v>
      </c>
      <c r="C31" s="73"/>
      <c r="D31" s="74"/>
      <c r="E31" s="12"/>
      <c r="F31" s="17"/>
      <c r="G31" s="19"/>
      <c r="H31" s="14"/>
    </row>
    <row r="32" spans="1:8" s="38" customFormat="1" ht="27.75" customHeight="1" x14ac:dyDescent="0.25">
      <c r="A32" s="40" t="s">
        <v>50</v>
      </c>
      <c r="B32" s="87" t="s">
        <v>51</v>
      </c>
      <c r="C32" s="88"/>
      <c r="D32" s="89"/>
      <c r="E32" s="7">
        <f>E33+E35+E37+E39+E41+E43</f>
        <v>20</v>
      </c>
      <c r="F32" s="8">
        <f>ROUND(F33+F35+F37+F39+F41+F43,1)</f>
        <v>14</v>
      </c>
      <c r="G32" s="9">
        <f>ROUND(G33+G35+G37+G39+G41+G43,1)</f>
        <v>0</v>
      </c>
      <c r="H32" s="40"/>
    </row>
    <row r="33" spans="1:8" s="11" customFormat="1" ht="49.5" customHeight="1" x14ac:dyDescent="0.25">
      <c r="A33" s="10">
        <v>5</v>
      </c>
      <c r="B33" s="83" t="s">
        <v>52</v>
      </c>
      <c r="C33" s="83"/>
      <c r="D33" s="83"/>
      <c r="E33" s="7">
        <v>1</v>
      </c>
      <c r="F33" s="8">
        <f>IF(F34&gt;1,"1",F34)</f>
        <v>0</v>
      </c>
      <c r="G33" s="9">
        <f>G34</f>
        <v>0</v>
      </c>
      <c r="H33" s="10"/>
    </row>
    <row r="34" spans="1:8" s="11" customFormat="1" ht="57" customHeight="1" x14ac:dyDescent="0.25">
      <c r="A34" s="10"/>
      <c r="B34" s="90" t="s">
        <v>53</v>
      </c>
      <c r="C34" s="90"/>
      <c r="D34" s="90"/>
      <c r="E34" s="7"/>
      <c r="F34" s="13"/>
      <c r="G34" s="9"/>
      <c r="H34" s="10"/>
    </row>
    <row r="35" spans="1:8" s="11" customFormat="1" ht="51.75" customHeight="1" x14ac:dyDescent="0.25">
      <c r="A35" s="10">
        <v>6</v>
      </c>
      <c r="B35" s="84" t="s">
        <v>54</v>
      </c>
      <c r="C35" s="85"/>
      <c r="D35" s="86"/>
      <c r="E35" s="7">
        <v>2</v>
      </c>
      <c r="F35" s="8">
        <f>IF(F36&gt;2,"2",F36)</f>
        <v>2</v>
      </c>
      <c r="G35" s="9">
        <f>G36</f>
        <v>0</v>
      </c>
      <c r="H35" s="10"/>
    </row>
    <row r="36" spans="1:8" s="11" customFormat="1" ht="56.25" customHeight="1" x14ac:dyDescent="0.25">
      <c r="A36" s="10"/>
      <c r="B36" s="91" t="s">
        <v>55</v>
      </c>
      <c r="C36" s="92"/>
      <c r="D36" s="93"/>
      <c r="E36" s="7"/>
      <c r="F36" s="13">
        <v>2</v>
      </c>
      <c r="G36" s="9"/>
      <c r="H36" s="10"/>
    </row>
    <row r="37" spans="1:8" s="11" customFormat="1" ht="51.75" customHeight="1" x14ac:dyDescent="0.25">
      <c r="A37" s="10">
        <v>7</v>
      </c>
      <c r="B37" s="84" t="s">
        <v>56</v>
      </c>
      <c r="C37" s="85"/>
      <c r="D37" s="86"/>
      <c r="E37" s="7">
        <v>2</v>
      </c>
      <c r="F37" s="8">
        <f>IF(F38&gt;2,"2",F38)</f>
        <v>0</v>
      </c>
      <c r="G37" s="9">
        <f>G38</f>
        <v>0</v>
      </c>
      <c r="H37" s="10"/>
    </row>
    <row r="38" spans="1:8" s="11" customFormat="1" ht="75.75" customHeight="1" x14ac:dyDescent="0.25">
      <c r="A38" s="10"/>
      <c r="B38" s="72" t="s">
        <v>57</v>
      </c>
      <c r="C38" s="73"/>
      <c r="D38" s="74"/>
      <c r="E38" s="7"/>
      <c r="F38" s="13"/>
      <c r="G38" s="9"/>
      <c r="H38" s="10"/>
    </row>
    <row r="39" spans="1:8" s="11" customFormat="1" ht="58.5" customHeight="1" x14ac:dyDescent="0.25">
      <c r="A39" s="10">
        <v>8</v>
      </c>
      <c r="B39" s="84" t="s">
        <v>58</v>
      </c>
      <c r="C39" s="85"/>
      <c r="D39" s="86"/>
      <c r="E39" s="7">
        <v>2</v>
      </c>
      <c r="F39" s="8">
        <f>IF(F40&gt;2,"2",F40)</f>
        <v>2</v>
      </c>
      <c r="G39" s="9">
        <f>G40</f>
        <v>0</v>
      </c>
      <c r="H39" s="10"/>
    </row>
    <row r="40" spans="1:8" s="11" customFormat="1" ht="70.5" customHeight="1" x14ac:dyDescent="0.25">
      <c r="A40" s="10"/>
      <c r="B40" s="72" t="s">
        <v>59</v>
      </c>
      <c r="C40" s="73"/>
      <c r="D40" s="74"/>
      <c r="E40" s="7"/>
      <c r="F40" s="13">
        <v>2</v>
      </c>
      <c r="G40" s="9"/>
      <c r="H40" s="10"/>
    </row>
    <row r="41" spans="1:8" s="11" customFormat="1" ht="129.75" customHeight="1" x14ac:dyDescent="0.25">
      <c r="A41" s="10">
        <v>9</v>
      </c>
      <c r="B41" s="84" t="s">
        <v>127</v>
      </c>
      <c r="C41" s="85"/>
      <c r="D41" s="86"/>
      <c r="E41" s="7">
        <v>8</v>
      </c>
      <c r="F41" s="8" t="str">
        <f>IF(F42&gt;=8,"8",IF(F42&lt;8,"0"))</f>
        <v>8</v>
      </c>
      <c r="G41" s="9">
        <f>G42</f>
        <v>0</v>
      </c>
      <c r="H41" s="10"/>
    </row>
    <row r="42" spans="1:8" s="11" customFormat="1" ht="186" customHeight="1" x14ac:dyDescent="0.25">
      <c r="A42" s="10"/>
      <c r="B42" s="72" t="s">
        <v>128</v>
      </c>
      <c r="C42" s="73"/>
      <c r="D42" s="74"/>
      <c r="E42" s="7"/>
      <c r="F42" s="13">
        <v>8</v>
      </c>
      <c r="G42" s="9"/>
      <c r="H42" s="10"/>
    </row>
    <row r="43" spans="1:8" s="11" customFormat="1" ht="55.5" customHeight="1" x14ac:dyDescent="0.25">
      <c r="A43" s="10">
        <v>10</v>
      </c>
      <c r="B43" s="84" t="s">
        <v>60</v>
      </c>
      <c r="C43" s="85"/>
      <c r="D43" s="86"/>
      <c r="E43" s="7">
        <v>5</v>
      </c>
      <c r="F43" s="8">
        <f>ROUND(IF((F44+F45)&gt;5,"5",(F44+F45)),1)</f>
        <v>2</v>
      </c>
      <c r="G43" s="9">
        <f>ROUND(IF((G44+G45)&gt;5,"5",(G44+G45)),1)</f>
        <v>0</v>
      </c>
      <c r="H43" s="10"/>
    </row>
    <row r="44" spans="1:8" s="11" customFormat="1" ht="108" customHeight="1" x14ac:dyDescent="0.25">
      <c r="A44" s="10" t="s">
        <v>61</v>
      </c>
      <c r="B44" s="72" t="s">
        <v>62</v>
      </c>
      <c r="C44" s="73"/>
      <c r="D44" s="74"/>
      <c r="E44" s="7"/>
      <c r="F44" s="13"/>
      <c r="G44" s="9"/>
      <c r="H44" s="10"/>
    </row>
    <row r="45" spans="1:8" s="11" customFormat="1" ht="82.5" customHeight="1" x14ac:dyDescent="0.25">
      <c r="A45" s="10" t="s">
        <v>63</v>
      </c>
      <c r="B45" s="72" t="s">
        <v>64</v>
      </c>
      <c r="C45" s="73"/>
      <c r="D45" s="74"/>
      <c r="E45" s="7"/>
      <c r="F45" s="13">
        <v>2</v>
      </c>
      <c r="G45" s="9"/>
      <c r="H45" s="10"/>
    </row>
    <row r="46" spans="1:8" s="38" customFormat="1" ht="60.75" customHeight="1" x14ac:dyDescent="0.25">
      <c r="A46" s="40" t="s">
        <v>65</v>
      </c>
      <c r="B46" s="84" t="s">
        <v>66</v>
      </c>
      <c r="C46" s="85"/>
      <c r="D46" s="86"/>
      <c r="E46" s="7">
        <v>60</v>
      </c>
      <c r="F46" s="13">
        <f>SUM(F47:F52)</f>
        <v>60</v>
      </c>
      <c r="G46" s="9">
        <f>SUM(G47:G52)</f>
        <v>0</v>
      </c>
      <c r="H46" s="40"/>
    </row>
    <row r="47" spans="1:8" s="11" customFormat="1" ht="34.5" customHeight="1" x14ac:dyDescent="0.25">
      <c r="A47" s="10"/>
      <c r="B47" s="91" t="s">
        <v>67</v>
      </c>
      <c r="C47" s="92"/>
      <c r="D47" s="93"/>
      <c r="E47" s="12">
        <v>60</v>
      </c>
      <c r="F47" s="10">
        <v>60</v>
      </c>
      <c r="G47" s="12"/>
      <c r="H47" s="10"/>
    </row>
    <row r="48" spans="1:8" s="11" customFormat="1" ht="34.5" customHeight="1" x14ac:dyDescent="0.25">
      <c r="A48" s="10"/>
      <c r="B48" s="72" t="s">
        <v>68</v>
      </c>
      <c r="C48" s="73"/>
      <c r="D48" s="74"/>
      <c r="E48" s="18">
        <v>50</v>
      </c>
      <c r="F48" s="10"/>
      <c r="G48" s="12"/>
      <c r="H48" s="10"/>
    </row>
    <row r="49" spans="1:8" s="11" customFormat="1" ht="34.5" customHeight="1" x14ac:dyDescent="0.25">
      <c r="A49" s="10"/>
      <c r="B49" s="91" t="s">
        <v>69</v>
      </c>
      <c r="C49" s="92"/>
      <c r="D49" s="93"/>
      <c r="E49" s="12">
        <v>40</v>
      </c>
      <c r="F49" s="10"/>
      <c r="G49" s="12"/>
      <c r="H49" s="10"/>
    </row>
    <row r="50" spans="1:8" s="11" customFormat="1" ht="34.5" customHeight="1" x14ac:dyDescent="0.25">
      <c r="A50" s="10"/>
      <c r="B50" s="91" t="s">
        <v>70</v>
      </c>
      <c r="C50" s="92"/>
      <c r="D50" s="93"/>
      <c r="E50" s="12">
        <v>30</v>
      </c>
      <c r="F50" s="10"/>
      <c r="G50" s="12"/>
      <c r="H50" s="10"/>
    </row>
    <row r="51" spans="1:8" s="11" customFormat="1" ht="34.5" customHeight="1" x14ac:dyDescent="0.25">
      <c r="A51" s="10"/>
      <c r="B51" s="91" t="s">
        <v>71</v>
      </c>
      <c r="C51" s="92"/>
      <c r="D51" s="93"/>
      <c r="E51" s="12">
        <v>20</v>
      </c>
      <c r="F51" s="10"/>
      <c r="G51" s="12"/>
      <c r="H51" s="10"/>
    </row>
    <row r="52" spans="1:8" s="11" customFormat="1" ht="34.5" customHeight="1" x14ac:dyDescent="0.25">
      <c r="A52" s="10"/>
      <c r="B52" s="91" t="s">
        <v>72</v>
      </c>
      <c r="C52" s="92"/>
      <c r="D52" s="93"/>
      <c r="E52" s="12">
        <v>0</v>
      </c>
      <c r="F52" s="10"/>
      <c r="G52" s="12"/>
      <c r="H52" s="10"/>
    </row>
    <row r="53" spans="1:8" s="38" customFormat="1" ht="34.5" customHeight="1" x14ac:dyDescent="0.25">
      <c r="A53" s="40"/>
      <c r="B53" s="94" t="s">
        <v>73</v>
      </c>
      <c r="C53" s="95"/>
      <c r="D53" s="96"/>
      <c r="E53" s="21">
        <f>E14+E32+E46</f>
        <v>100</v>
      </c>
      <c r="F53" s="21">
        <f>F14+F32+F46</f>
        <v>94</v>
      </c>
      <c r="G53" s="22">
        <f>G14+G32+G46</f>
        <v>20</v>
      </c>
      <c r="H53" s="40"/>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94</v>
      </c>
      <c r="G55" s="22">
        <f>ROUND(G53-G54,1)</f>
        <v>20</v>
      </c>
      <c r="H55" s="40"/>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7" t="s">
        <v>78</v>
      </c>
      <c r="E58" s="109" t="s">
        <v>79</v>
      </c>
      <c r="F58" s="109"/>
      <c r="G58" s="110" t="s">
        <v>80</v>
      </c>
      <c r="H58" s="111"/>
    </row>
    <row r="59" spans="1:8" s="4" customFormat="1" ht="62.4" x14ac:dyDescent="0.25">
      <c r="A59" s="104"/>
      <c r="B59" s="105"/>
      <c r="C59" s="106"/>
      <c r="D59" s="108"/>
      <c r="E59" s="41" t="s">
        <v>81</v>
      </c>
      <c r="F59" s="41" t="s">
        <v>82</v>
      </c>
      <c r="G59" s="41" t="s">
        <v>83</v>
      </c>
      <c r="H59" s="41" t="s">
        <v>84</v>
      </c>
    </row>
    <row r="60" spans="1:8" ht="33.9" customHeight="1" x14ac:dyDescent="0.25">
      <c r="A60" s="112" t="s">
        <v>85</v>
      </c>
      <c r="B60" s="113"/>
      <c r="C60" s="114"/>
      <c r="D60" s="10" t="s">
        <v>86</v>
      </c>
      <c r="E60" s="12">
        <f>IF(AND(90&lt;=F55,F55&lt;100),F55,"")</f>
        <v>94</v>
      </c>
      <c r="F60" s="18" t="str">
        <f>IF(AND(90&lt;=G55,G55&lt;=100),G55,"")</f>
        <v/>
      </c>
      <c r="G60" s="26" t="str">
        <f t="shared" ref="G60:H63" si="0">IF(ISNUMBER(E60)=TRUE,"X","")</f>
        <v>X</v>
      </c>
      <c r="H60" s="26" t="str">
        <f t="shared" si="0"/>
        <v/>
      </c>
    </row>
    <row r="61" spans="1:8" ht="45.75" customHeight="1" x14ac:dyDescent="0.25">
      <c r="A61" s="112" t="s">
        <v>87</v>
      </c>
      <c r="B61" s="113"/>
      <c r="C61" s="114"/>
      <c r="D61" s="10" t="s">
        <v>88</v>
      </c>
      <c r="E61" s="12" t="str">
        <f>IF(AND(75&lt;=F55,F55&lt;90),F55,"")</f>
        <v/>
      </c>
      <c r="F61" s="18" t="str">
        <f>IF(AND(75&lt;=G55,G55&lt;90),G55,"")</f>
        <v/>
      </c>
      <c r="G61" s="26" t="str">
        <f t="shared" si="0"/>
        <v/>
      </c>
      <c r="H61" s="26" t="str">
        <f t="shared" si="0"/>
        <v/>
      </c>
    </row>
    <row r="62" spans="1:8" ht="48" customHeight="1" x14ac:dyDescent="0.25">
      <c r="A62" s="112" t="s">
        <v>89</v>
      </c>
      <c r="B62" s="113"/>
      <c r="C62" s="114"/>
      <c r="D62" s="10" t="s">
        <v>90</v>
      </c>
      <c r="E62" s="12" t="str">
        <f>IF(AND(50&lt;=F55,F55&lt;75),F55,"")</f>
        <v/>
      </c>
      <c r="F62" s="18" t="str">
        <f>IF(AND(50&lt;=G55,G55&lt;75),G55,"")</f>
        <v/>
      </c>
      <c r="G62" s="26" t="str">
        <f t="shared" si="0"/>
        <v/>
      </c>
      <c r="H62" s="26" t="str">
        <f t="shared" si="0"/>
        <v/>
      </c>
    </row>
    <row r="63" spans="1:8" ht="31.35" customHeight="1" x14ac:dyDescent="0.25">
      <c r="A63" s="112" t="s">
        <v>91</v>
      </c>
      <c r="B63" s="113"/>
      <c r="C63" s="114"/>
      <c r="D63" s="10" t="s">
        <v>92</v>
      </c>
      <c r="E63" s="12" t="str">
        <f>IF(AND(0&lt;F55,F55&lt;50),F55,"")</f>
        <v/>
      </c>
      <c r="F63" s="27">
        <f>IF(AND(0&lt;G55,G55&lt;50),G55,"")</f>
        <v>20</v>
      </c>
      <c r="G63" s="26" t="str">
        <f t="shared" si="0"/>
        <v/>
      </c>
      <c r="H63" s="28" t="str">
        <f t="shared" si="0"/>
        <v>X</v>
      </c>
    </row>
    <row r="65" spans="2:8" s="30" customFormat="1" ht="20.25" customHeight="1" x14ac:dyDescent="0.25">
      <c r="B65" s="29"/>
      <c r="D65" s="115" t="s">
        <v>93</v>
      </c>
      <c r="E65" s="115"/>
      <c r="F65" s="115"/>
      <c r="G65" s="115"/>
      <c r="H65" s="115"/>
    </row>
    <row r="66" spans="2:8" s="38" customFormat="1" ht="35.25" customHeight="1" x14ac:dyDescent="0.25">
      <c r="D66" s="31"/>
      <c r="E66" s="75" t="s">
        <v>94</v>
      </c>
      <c r="F66" s="75"/>
      <c r="G66" s="75"/>
      <c r="H66" s="75"/>
    </row>
    <row r="67" spans="2:8" x14ac:dyDescent="0.25">
      <c r="D67" s="32"/>
      <c r="E67" s="32"/>
      <c r="F67" s="32"/>
      <c r="G67" s="32"/>
      <c r="H67" s="32"/>
    </row>
    <row r="71" spans="2:8" ht="25.2" customHeight="1" x14ac:dyDescent="0.25">
      <c r="B71" s="105" t="s">
        <v>95</v>
      </c>
      <c r="C71" s="105"/>
      <c r="D71" s="105"/>
      <c r="E71" s="105"/>
      <c r="F71" s="105"/>
      <c r="G71" s="105"/>
      <c r="H71" s="105"/>
    </row>
    <row r="72" spans="2:8" ht="106.95" customHeight="1" x14ac:dyDescent="0.25">
      <c r="B72" s="116" t="s">
        <v>96</v>
      </c>
      <c r="C72" s="117"/>
      <c r="D72" s="117"/>
      <c r="E72" s="117"/>
      <c r="F72" s="117"/>
      <c r="G72" s="117"/>
      <c r="H72" s="118"/>
    </row>
    <row r="73" spans="2:8" ht="25.2" customHeight="1" x14ac:dyDescent="0.25">
      <c r="B73" s="33"/>
      <c r="D73" s="119" t="s">
        <v>93</v>
      </c>
      <c r="E73" s="119"/>
      <c r="F73" s="119"/>
      <c r="G73" s="119"/>
      <c r="H73" s="119"/>
    </row>
    <row r="74" spans="2:8" ht="21" customHeight="1" x14ac:dyDescent="0.25">
      <c r="B74" s="31"/>
      <c r="D74" s="76" t="s">
        <v>97</v>
      </c>
      <c r="E74" s="76"/>
      <c r="F74" s="76"/>
      <c r="G74" s="76"/>
      <c r="H74" s="7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6" zoomScaleNormal="100" workbookViewId="0">
      <selection activeCell="B19" sqref="B19:D19"/>
    </sheetView>
  </sheetViews>
  <sheetFormatPr defaultRowHeight="15.6" x14ac:dyDescent="0.25"/>
  <cols>
    <col min="1" max="1" width="5.3984375" style="42" bestFit="1" customWidth="1"/>
    <col min="2" max="2" width="32" style="1" customWidth="1"/>
    <col min="3" max="3" width="9.8984375" style="42" customWidth="1"/>
    <col min="4" max="4" width="10.59765625" style="42" customWidth="1"/>
    <col min="5" max="5" width="11.59765625" style="42" customWidth="1"/>
    <col min="6" max="6" width="10.59765625" style="42" customWidth="1"/>
    <col min="7" max="7" width="10.09765625" style="42" customWidth="1"/>
    <col min="8" max="8" width="9.398437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32" style="42" customWidth="1"/>
    <col min="259" max="259" width="9.8984375" style="42" customWidth="1"/>
    <col min="260" max="260" width="10.59765625" style="42" customWidth="1"/>
    <col min="261" max="261" width="11.59765625" style="42" customWidth="1"/>
    <col min="262" max="262" width="10.59765625" style="42" customWidth="1"/>
    <col min="263" max="263" width="10.09765625" style="42" customWidth="1"/>
    <col min="264" max="264" width="9.398437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32" style="42" customWidth="1"/>
    <col min="515" max="515" width="9.8984375" style="42" customWidth="1"/>
    <col min="516" max="516" width="10.59765625" style="42" customWidth="1"/>
    <col min="517" max="517" width="11.59765625" style="42" customWidth="1"/>
    <col min="518" max="518" width="10.59765625" style="42" customWidth="1"/>
    <col min="519" max="519" width="10.09765625" style="42" customWidth="1"/>
    <col min="520" max="520" width="9.398437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32" style="42" customWidth="1"/>
    <col min="771" max="771" width="9.8984375" style="42" customWidth="1"/>
    <col min="772" max="772" width="10.59765625" style="42" customWidth="1"/>
    <col min="773" max="773" width="11.59765625" style="42" customWidth="1"/>
    <col min="774" max="774" width="10.59765625" style="42" customWidth="1"/>
    <col min="775" max="775" width="10.09765625" style="42" customWidth="1"/>
    <col min="776" max="776" width="9.398437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32" style="42" customWidth="1"/>
    <col min="1027" max="1027" width="9.8984375" style="42" customWidth="1"/>
    <col min="1028" max="1028" width="10.59765625" style="42" customWidth="1"/>
    <col min="1029" max="1029" width="11.59765625" style="42" customWidth="1"/>
    <col min="1030" max="1030" width="10.59765625" style="42" customWidth="1"/>
    <col min="1031" max="1031" width="10.09765625" style="42" customWidth="1"/>
    <col min="1032" max="1032" width="9.398437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32" style="42" customWidth="1"/>
    <col min="1283" max="1283" width="9.8984375" style="42" customWidth="1"/>
    <col min="1284" max="1284" width="10.59765625" style="42" customWidth="1"/>
    <col min="1285" max="1285" width="11.59765625" style="42" customWidth="1"/>
    <col min="1286" max="1286" width="10.59765625" style="42" customWidth="1"/>
    <col min="1287" max="1287" width="10.09765625" style="42" customWidth="1"/>
    <col min="1288" max="1288" width="9.398437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32" style="42" customWidth="1"/>
    <col min="1539" max="1539" width="9.8984375" style="42" customWidth="1"/>
    <col min="1540" max="1540" width="10.59765625" style="42" customWidth="1"/>
    <col min="1541" max="1541" width="11.59765625" style="42" customWidth="1"/>
    <col min="1542" max="1542" width="10.59765625" style="42" customWidth="1"/>
    <col min="1543" max="1543" width="10.09765625" style="42" customWidth="1"/>
    <col min="1544" max="1544" width="9.398437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32" style="42" customWidth="1"/>
    <col min="1795" max="1795" width="9.8984375" style="42" customWidth="1"/>
    <col min="1796" max="1796" width="10.59765625" style="42" customWidth="1"/>
    <col min="1797" max="1797" width="11.59765625" style="42" customWidth="1"/>
    <col min="1798" max="1798" width="10.59765625" style="42" customWidth="1"/>
    <col min="1799" max="1799" width="10.09765625" style="42" customWidth="1"/>
    <col min="1800" max="1800" width="9.398437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32" style="42" customWidth="1"/>
    <col min="2051" max="2051" width="9.8984375" style="42" customWidth="1"/>
    <col min="2052" max="2052" width="10.59765625" style="42" customWidth="1"/>
    <col min="2053" max="2053" width="11.59765625" style="42" customWidth="1"/>
    <col min="2054" max="2054" width="10.59765625" style="42" customWidth="1"/>
    <col min="2055" max="2055" width="10.09765625" style="42" customWidth="1"/>
    <col min="2056" max="2056" width="9.398437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32" style="42" customWidth="1"/>
    <col min="2307" max="2307" width="9.8984375" style="42" customWidth="1"/>
    <col min="2308" max="2308" width="10.59765625" style="42" customWidth="1"/>
    <col min="2309" max="2309" width="11.59765625" style="42" customWidth="1"/>
    <col min="2310" max="2310" width="10.59765625" style="42" customWidth="1"/>
    <col min="2311" max="2311" width="10.09765625" style="42" customWidth="1"/>
    <col min="2312" max="2312" width="9.398437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32" style="42" customWidth="1"/>
    <col min="2563" max="2563" width="9.8984375" style="42" customWidth="1"/>
    <col min="2564" max="2564" width="10.59765625" style="42" customWidth="1"/>
    <col min="2565" max="2565" width="11.59765625" style="42" customWidth="1"/>
    <col min="2566" max="2566" width="10.59765625" style="42" customWidth="1"/>
    <col min="2567" max="2567" width="10.09765625" style="42" customWidth="1"/>
    <col min="2568" max="2568" width="9.398437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32" style="42" customWidth="1"/>
    <col min="2819" max="2819" width="9.8984375" style="42" customWidth="1"/>
    <col min="2820" max="2820" width="10.59765625" style="42" customWidth="1"/>
    <col min="2821" max="2821" width="11.59765625" style="42" customWidth="1"/>
    <col min="2822" max="2822" width="10.59765625" style="42" customWidth="1"/>
    <col min="2823" max="2823" width="10.09765625" style="42" customWidth="1"/>
    <col min="2824" max="2824" width="9.398437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32" style="42" customWidth="1"/>
    <col min="3075" max="3075" width="9.8984375" style="42" customWidth="1"/>
    <col min="3076" max="3076" width="10.59765625" style="42" customWidth="1"/>
    <col min="3077" max="3077" width="11.59765625" style="42" customWidth="1"/>
    <col min="3078" max="3078" width="10.59765625" style="42" customWidth="1"/>
    <col min="3079" max="3079" width="10.09765625" style="42" customWidth="1"/>
    <col min="3080" max="3080" width="9.398437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32" style="42" customWidth="1"/>
    <col min="3331" max="3331" width="9.8984375" style="42" customWidth="1"/>
    <col min="3332" max="3332" width="10.59765625" style="42" customWidth="1"/>
    <col min="3333" max="3333" width="11.59765625" style="42" customWidth="1"/>
    <col min="3334" max="3334" width="10.59765625" style="42" customWidth="1"/>
    <col min="3335" max="3335" width="10.09765625" style="42" customWidth="1"/>
    <col min="3336" max="3336" width="9.398437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32" style="42" customWidth="1"/>
    <col min="3587" max="3587" width="9.8984375" style="42" customWidth="1"/>
    <col min="3588" max="3588" width="10.59765625" style="42" customWidth="1"/>
    <col min="3589" max="3589" width="11.59765625" style="42" customWidth="1"/>
    <col min="3590" max="3590" width="10.59765625" style="42" customWidth="1"/>
    <col min="3591" max="3591" width="10.09765625" style="42" customWidth="1"/>
    <col min="3592" max="3592" width="9.398437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32" style="42" customWidth="1"/>
    <col min="3843" max="3843" width="9.8984375" style="42" customWidth="1"/>
    <col min="3844" max="3844" width="10.59765625" style="42" customWidth="1"/>
    <col min="3845" max="3845" width="11.59765625" style="42" customWidth="1"/>
    <col min="3846" max="3846" width="10.59765625" style="42" customWidth="1"/>
    <col min="3847" max="3847" width="10.09765625" style="42" customWidth="1"/>
    <col min="3848" max="3848" width="9.398437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32" style="42" customWidth="1"/>
    <col min="4099" max="4099" width="9.8984375" style="42" customWidth="1"/>
    <col min="4100" max="4100" width="10.59765625" style="42" customWidth="1"/>
    <col min="4101" max="4101" width="11.59765625" style="42" customWidth="1"/>
    <col min="4102" max="4102" width="10.59765625" style="42" customWidth="1"/>
    <col min="4103" max="4103" width="10.09765625" style="42" customWidth="1"/>
    <col min="4104" max="4104" width="9.398437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32" style="42" customWidth="1"/>
    <col min="4355" max="4355" width="9.8984375" style="42" customWidth="1"/>
    <col min="4356" max="4356" width="10.59765625" style="42" customWidth="1"/>
    <col min="4357" max="4357" width="11.59765625" style="42" customWidth="1"/>
    <col min="4358" max="4358" width="10.59765625" style="42" customWidth="1"/>
    <col min="4359" max="4359" width="10.09765625" style="42" customWidth="1"/>
    <col min="4360" max="4360" width="9.398437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32" style="42" customWidth="1"/>
    <col min="4611" max="4611" width="9.8984375" style="42" customWidth="1"/>
    <col min="4612" max="4612" width="10.59765625" style="42" customWidth="1"/>
    <col min="4613" max="4613" width="11.59765625" style="42" customWidth="1"/>
    <col min="4614" max="4614" width="10.59765625" style="42" customWidth="1"/>
    <col min="4615" max="4615" width="10.09765625" style="42" customWidth="1"/>
    <col min="4616" max="4616" width="9.398437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32" style="42" customWidth="1"/>
    <col min="4867" max="4867" width="9.8984375" style="42" customWidth="1"/>
    <col min="4868" max="4868" width="10.59765625" style="42" customWidth="1"/>
    <col min="4869" max="4869" width="11.59765625" style="42" customWidth="1"/>
    <col min="4870" max="4870" width="10.59765625" style="42" customWidth="1"/>
    <col min="4871" max="4871" width="10.09765625" style="42" customWidth="1"/>
    <col min="4872" max="4872" width="9.398437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32" style="42" customWidth="1"/>
    <col min="5123" max="5123" width="9.8984375" style="42" customWidth="1"/>
    <col min="5124" max="5124" width="10.59765625" style="42" customWidth="1"/>
    <col min="5125" max="5125" width="11.59765625" style="42" customWidth="1"/>
    <col min="5126" max="5126" width="10.59765625" style="42" customWidth="1"/>
    <col min="5127" max="5127" width="10.09765625" style="42" customWidth="1"/>
    <col min="5128" max="5128" width="9.398437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32" style="42" customWidth="1"/>
    <col min="5379" max="5379" width="9.8984375" style="42" customWidth="1"/>
    <col min="5380" max="5380" width="10.59765625" style="42" customWidth="1"/>
    <col min="5381" max="5381" width="11.59765625" style="42" customWidth="1"/>
    <col min="5382" max="5382" width="10.59765625" style="42" customWidth="1"/>
    <col min="5383" max="5383" width="10.09765625" style="42" customWidth="1"/>
    <col min="5384" max="5384" width="9.398437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32" style="42" customWidth="1"/>
    <col min="5635" max="5635" width="9.8984375" style="42" customWidth="1"/>
    <col min="5636" max="5636" width="10.59765625" style="42" customWidth="1"/>
    <col min="5637" max="5637" width="11.59765625" style="42" customWidth="1"/>
    <col min="5638" max="5638" width="10.59765625" style="42" customWidth="1"/>
    <col min="5639" max="5639" width="10.09765625" style="42" customWidth="1"/>
    <col min="5640" max="5640" width="9.398437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32" style="42" customWidth="1"/>
    <col min="5891" max="5891" width="9.8984375" style="42" customWidth="1"/>
    <col min="5892" max="5892" width="10.59765625" style="42" customWidth="1"/>
    <col min="5893" max="5893" width="11.59765625" style="42" customWidth="1"/>
    <col min="5894" max="5894" width="10.59765625" style="42" customWidth="1"/>
    <col min="5895" max="5895" width="10.09765625" style="42" customWidth="1"/>
    <col min="5896" max="5896" width="9.398437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32" style="42" customWidth="1"/>
    <col min="6147" max="6147" width="9.8984375" style="42" customWidth="1"/>
    <col min="6148" max="6148" width="10.59765625" style="42" customWidth="1"/>
    <col min="6149" max="6149" width="11.59765625" style="42" customWidth="1"/>
    <col min="6150" max="6150" width="10.59765625" style="42" customWidth="1"/>
    <col min="6151" max="6151" width="10.09765625" style="42" customWidth="1"/>
    <col min="6152" max="6152" width="9.398437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32" style="42" customWidth="1"/>
    <col min="6403" max="6403" width="9.8984375" style="42" customWidth="1"/>
    <col min="6404" max="6404" width="10.59765625" style="42" customWidth="1"/>
    <col min="6405" max="6405" width="11.59765625" style="42" customWidth="1"/>
    <col min="6406" max="6406" width="10.59765625" style="42" customWidth="1"/>
    <col min="6407" max="6407" width="10.09765625" style="42" customWidth="1"/>
    <col min="6408" max="6408" width="9.398437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32" style="42" customWidth="1"/>
    <col min="6659" max="6659" width="9.8984375" style="42" customWidth="1"/>
    <col min="6660" max="6660" width="10.59765625" style="42" customWidth="1"/>
    <col min="6661" max="6661" width="11.59765625" style="42" customWidth="1"/>
    <col min="6662" max="6662" width="10.59765625" style="42" customWidth="1"/>
    <col min="6663" max="6663" width="10.09765625" style="42" customWidth="1"/>
    <col min="6664" max="6664" width="9.398437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32" style="42" customWidth="1"/>
    <col min="6915" max="6915" width="9.8984375" style="42" customWidth="1"/>
    <col min="6916" max="6916" width="10.59765625" style="42" customWidth="1"/>
    <col min="6917" max="6917" width="11.59765625" style="42" customWidth="1"/>
    <col min="6918" max="6918" width="10.59765625" style="42" customWidth="1"/>
    <col min="6919" max="6919" width="10.09765625" style="42" customWidth="1"/>
    <col min="6920" max="6920" width="9.398437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32" style="42" customWidth="1"/>
    <col min="7171" max="7171" width="9.8984375" style="42" customWidth="1"/>
    <col min="7172" max="7172" width="10.59765625" style="42" customWidth="1"/>
    <col min="7173" max="7173" width="11.59765625" style="42" customWidth="1"/>
    <col min="7174" max="7174" width="10.59765625" style="42" customWidth="1"/>
    <col min="7175" max="7175" width="10.09765625" style="42" customWidth="1"/>
    <col min="7176" max="7176" width="9.398437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32" style="42" customWidth="1"/>
    <col min="7427" max="7427" width="9.8984375" style="42" customWidth="1"/>
    <col min="7428" max="7428" width="10.59765625" style="42" customWidth="1"/>
    <col min="7429" max="7429" width="11.59765625" style="42" customWidth="1"/>
    <col min="7430" max="7430" width="10.59765625" style="42" customWidth="1"/>
    <col min="7431" max="7431" width="10.09765625" style="42" customWidth="1"/>
    <col min="7432" max="7432" width="9.398437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32" style="42" customWidth="1"/>
    <col min="7683" max="7683" width="9.8984375" style="42" customWidth="1"/>
    <col min="7684" max="7684" width="10.59765625" style="42" customWidth="1"/>
    <col min="7685" max="7685" width="11.59765625" style="42" customWidth="1"/>
    <col min="7686" max="7686" width="10.59765625" style="42" customWidth="1"/>
    <col min="7687" max="7687" width="10.09765625" style="42" customWidth="1"/>
    <col min="7688" max="7688" width="9.398437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32" style="42" customWidth="1"/>
    <col min="7939" max="7939" width="9.8984375" style="42" customWidth="1"/>
    <col min="7940" max="7940" width="10.59765625" style="42" customWidth="1"/>
    <col min="7941" max="7941" width="11.59765625" style="42" customWidth="1"/>
    <col min="7942" max="7942" width="10.59765625" style="42" customWidth="1"/>
    <col min="7943" max="7943" width="10.09765625" style="42" customWidth="1"/>
    <col min="7944" max="7944" width="9.398437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32" style="42" customWidth="1"/>
    <col min="8195" max="8195" width="9.8984375" style="42" customWidth="1"/>
    <col min="8196" max="8196" width="10.59765625" style="42" customWidth="1"/>
    <col min="8197" max="8197" width="11.59765625" style="42" customWidth="1"/>
    <col min="8198" max="8198" width="10.59765625" style="42" customWidth="1"/>
    <col min="8199" max="8199" width="10.09765625" style="42" customWidth="1"/>
    <col min="8200" max="8200" width="9.398437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32" style="42" customWidth="1"/>
    <col min="8451" max="8451" width="9.8984375" style="42" customWidth="1"/>
    <col min="8452" max="8452" width="10.59765625" style="42" customWidth="1"/>
    <col min="8453" max="8453" width="11.59765625" style="42" customWidth="1"/>
    <col min="8454" max="8454" width="10.59765625" style="42" customWidth="1"/>
    <col min="8455" max="8455" width="10.09765625" style="42" customWidth="1"/>
    <col min="8456" max="8456" width="9.398437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32" style="42" customWidth="1"/>
    <col min="8707" max="8707" width="9.8984375" style="42" customWidth="1"/>
    <col min="8708" max="8708" width="10.59765625" style="42" customWidth="1"/>
    <col min="8709" max="8709" width="11.59765625" style="42" customWidth="1"/>
    <col min="8710" max="8710" width="10.59765625" style="42" customWidth="1"/>
    <col min="8711" max="8711" width="10.09765625" style="42" customWidth="1"/>
    <col min="8712" max="8712" width="9.398437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32" style="42" customWidth="1"/>
    <col min="8963" max="8963" width="9.8984375" style="42" customWidth="1"/>
    <col min="8964" max="8964" width="10.59765625" style="42" customWidth="1"/>
    <col min="8965" max="8965" width="11.59765625" style="42" customWidth="1"/>
    <col min="8966" max="8966" width="10.59765625" style="42" customWidth="1"/>
    <col min="8967" max="8967" width="10.09765625" style="42" customWidth="1"/>
    <col min="8968" max="8968" width="9.398437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32" style="42" customWidth="1"/>
    <col min="9219" max="9219" width="9.8984375" style="42" customWidth="1"/>
    <col min="9220" max="9220" width="10.59765625" style="42" customWidth="1"/>
    <col min="9221" max="9221" width="11.59765625" style="42" customWidth="1"/>
    <col min="9222" max="9222" width="10.59765625" style="42" customWidth="1"/>
    <col min="9223" max="9223" width="10.09765625" style="42" customWidth="1"/>
    <col min="9224" max="9224" width="9.398437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32" style="42" customWidth="1"/>
    <col min="9475" max="9475" width="9.8984375" style="42" customWidth="1"/>
    <col min="9476" max="9476" width="10.59765625" style="42" customWidth="1"/>
    <col min="9477" max="9477" width="11.59765625" style="42" customWidth="1"/>
    <col min="9478" max="9478" width="10.59765625" style="42" customWidth="1"/>
    <col min="9479" max="9479" width="10.09765625" style="42" customWidth="1"/>
    <col min="9480" max="9480" width="9.398437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32" style="42" customWidth="1"/>
    <col min="9731" max="9731" width="9.8984375" style="42" customWidth="1"/>
    <col min="9732" max="9732" width="10.59765625" style="42" customWidth="1"/>
    <col min="9733" max="9733" width="11.59765625" style="42" customWidth="1"/>
    <col min="9734" max="9734" width="10.59765625" style="42" customWidth="1"/>
    <col min="9735" max="9735" width="10.09765625" style="42" customWidth="1"/>
    <col min="9736" max="9736" width="9.398437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32" style="42" customWidth="1"/>
    <col min="9987" max="9987" width="9.8984375" style="42" customWidth="1"/>
    <col min="9988" max="9988" width="10.59765625" style="42" customWidth="1"/>
    <col min="9989" max="9989" width="11.59765625" style="42" customWidth="1"/>
    <col min="9990" max="9990" width="10.59765625" style="42" customWidth="1"/>
    <col min="9991" max="9991" width="10.09765625" style="42" customWidth="1"/>
    <col min="9992" max="9992" width="9.398437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32" style="42" customWidth="1"/>
    <col min="10243" max="10243" width="9.8984375" style="42" customWidth="1"/>
    <col min="10244" max="10244" width="10.59765625" style="42" customWidth="1"/>
    <col min="10245" max="10245" width="11.59765625" style="42" customWidth="1"/>
    <col min="10246" max="10246" width="10.59765625" style="42" customWidth="1"/>
    <col min="10247" max="10247" width="10.09765625" style="42" customWidth="1"/>
    <col min="10248" max="10248" width="9.398437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32" style="42" customWidth="1"/>
    <col min="10499" max="10499" width="9.8984375" style="42" customWidth="1"/>
    <col min="10500" max="10500" width="10.59765625" style="42" customWidth="1"/>
    <col min="10501" max="10501" width="11.59765625" style="42" customWidth="1"/>
    <col min="10502" max="10502" width="10.59765625" style="42" customWidth="1"/>
    <col min="10503" max="10503" width="10.09765625" style="42" customWidth="1"/>
    <col min="10504" max="10504" width="9.398437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32" style="42" customWidth="1"/>
    <col min="10755" max="10755" width="9.8984375" style="42" customWidth="1"/>
    <col min="10756" max="10756" width="10.59765625" style="42" customWidth="1"/>
    <col min="10757" max="10757" width="11.59765625" style="42" customWidth="1"/>
    <col min="10758" max="10758" width="10.59765625" style="42" customWidth="1"/>
    <col min="10759" max="10759" width="10.09765625" style="42" customWidth="1"/>
    <col min="10760" max="10760" width="9.398437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32" style="42" customWidth="1"/>
    <col min="11011" max="11011" width="9.8984375" style="42" customWidth="1"/>
    <col min="11012" max="11012" width="10.59765625" style="42" customWidth="1"/>
    <col min="11013" max="11013" width="11.59765625" style="42" customWidth="1"/>
    <col min="11014" max="11014" width="10.59765625" style="42" customWidth="1"/>
    <col min="11015" max="11015" width="10.09765625" style="42" customWidth="1"/>
    <col min="11016" max="11016" width="9.398437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32" style="42" customWidth="1"/>
    <col min="11267" max="11267" width="9.8984375" style="42" customWidth="1"/>
    <col min="11268" max="11268" width="10.59765625" style="42" customWidth="1"/>
    <col min="11269" max="11269" width="11.59765625" style="42" customWidth="1"/>
    <col min="11270" max="11270" width="10.59765625" style="42" customWidth="1"/>
    <col min="11271" max="11271" width="10.09765625" style="42" customWidth="1"/>
    <col min="11272" max="11272" width="9.398437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32" style="42" customWidth="1"/>
    <col min="11523" max="11523" width="9.8984375" style="42" customWidth="1"/>
    <col min="11524" max="11524" width="10.59765625" style="42" customWidth="1"/>
    <col min="11525" max="11525" width="11.59765625" style="42" customWidth="1"/>
    <col min="11526" max="11526" width="10.59765625" style="42" customWidth="1"/>
    <col min="11527" max="11527" width="10.09765625" style="42" customWidth="1"/>
    <col min="11528" max="11528" width="9.398437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32" style="42" customWidth="1"/>
    <col min="11779" max="11779" width="9.8984375" style="42" customWidth="1"/>
    <col min="11780" max="11780" width="10.59765625" style="42" customWidth="1"/>
    <col min="11781" max="11781" width="11.59765625" style="42" customWidth="1"/>
    <col min="11782" max="11782" width="10.59765625" style="42" customWidth="1"/>
    <col min="11783" max="11783" width="10.09765625" style="42" customWidth="1"/>
    <col min="11784" max="11784" width="9.398437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32" style="42" customWidth="1"/>
    <col min="12035" max="12035" width="9.8984375" style="42" customWidth="1"/>
    <col min="12036" max="12036" width="10.59765625" style="42" customWidth="1"/>
    <col min="12037" max="12037" width="11.59765625" style="42" customWidth="1"/>
    <col min="12038" max="12038" width="10.59765625" style="42" customWidth="1"/>
    <col min="12039" max="12039" width="10.09765625" style="42" customWidth="1"/>
    <col min="12040" max="12040" width="9.398437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32" style="42" customWidth="1"/>
    <col min="12291" max="12291" width="9.8984375" style="42" customWidth="1"/>
    <col min="12292" max="12292" width="10.59765625" style="42" customWidth="1"/>
    <col min="12293" max="12293" width="11.59765625" style="42" customWidth="1"/>
    <col min="12294" max="12294" width="10.59765625" style="42" customWidth="1"/>
    <col min="12295" max="12295" width="10.09765625" style="42" customWidth="1"/>
    <col min="12296" max="12296" width="9.398437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32" style="42" customWidth="1"/>
    <col min="12547" max="12547" width="9.8984375" style="42" customWidth="1"/>
    <col min="12548" max="12548" width="10.59765625" style="42" customWidth="1"/>
    <col min="12549" max="12549" width="11.59765625" style="42" customWidth="1"/>
    <col min="12550" max="12550" width="10.59765625" style="42" customWidth="1"/>
    <col min="12551" max="12551" width="10.09765625" style="42" customWidth="1"/>
    <col min="12552" max="12552" width="9.398437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32" style="42" customWidth="1"/>
    <col min="12803" max="12803" width="9.8984375" style="42" customWidth="1"/>
    <col min="12804" max="12804" width="10.59765625" style="42" customWidth="1"/>
    <col min="12805" max="12805" width="11.59765625" style="42" customWidth="1"/>
    <col min="12806" max="12806" width="10.59765625" style="42" customWidth="1"/>
    <col min="12807" max="12807" width="10.09765625" style="42" customWidth="1"/>
    <col min="12808" max="12808" width="9.398437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32" style="42" customWidth="1"/>
    <col min="13059" max="13059" width="9.8984375" style="42" customWidth="1"/>
    <col min="13060" max="13060" width="10.59765625" style="42" customWidth="1"/>
    <col min="13061" max="13061" width="11.59765625" style="42" customWidth="1"/>
    <col min="13062" max="13062" width="10.59765625" style="42" customWidth="1"/>
    <col min="13063" max="13063" width="10.09765625" style="42" customWidth="1"/>
    <col min="13064" max="13064" width="9.398437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32" style="42" customWidth="1"/>
    <col min="13315" max="13315" width="9.8984375" style="42" customWidth="1"/>
    <col min="13316" max="13316" width="10.59765625" style="42" customWidth="1"/>
    <col min="13317" max="13317" width="11.59765625" style="42" customWidth="1"/>
    <col min="13318" max="13318" width="10.59765625" style="42" customWidth="1"/>
    <col min="13319" max="13319" width="10.09765625" style="42" customWidth="1"/>
    <col min="13320" max="13320" width="9.398437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32" style="42" customWidth="1"/>
    <col min="13571" max="13571" width="9.8984375" style="42" customWidth="1"/>
    <col min="13572" max="13572" width="10.59765625" style="42" customWidth="1"/>
    <col min="13573" max="13573" width="11.59765625" style="42" customWidth="1"/>
    <col min="13574" max="13574" width="10.59765625" style="42" customWidth="1"/>
    <col min="13575" max="13575" width="10.09765625" style="42" customWidth="1"/>
    <col min="13576" max="13576" width="9.398437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32" style="42" customWidth="1"/>
    <col min="13827" max="13827" width="9.8984375" style="42" customWidth="1"/>
    <col min="13828" max="13828" width="10.59765625" style="42" customWidth="1"/>
    <col min="13829" max="13829" width="11.59765625" style="42" customWidth="1"/>
    <col min="13830" max="13830" width="10.59765625" style="42" customWidth="1"/>
    <col min="13831" max="13831" width="10.09765625" style="42" customWidth="1"/>
    <col min="13832" max="13832" width="9.398437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32" style="42" customWidth="1"/>
    <col min="14083" max="14083" width="9.8984375" style="42" customWidth="1"/>
    <col min="14084" max="14084" width="10.59765625" style="42" customWidth="1"/>
    <col min="14085" max="14085" width="11.59765625" style="42" customWidth="1"/>
    <col min="14086" max="14086" width="10.59765625" style="42" customWidth="1"/>
    <col min="14087" max="14087" width="10.09765625" style="42" customWidth="1"/>
    <col min="14088" max="14088" width="9.398437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32" style="42" customWidth="1"/>
    <col min="14339" max="14339" width="9.8984375" style="42" customWidth="1"/>
    <col min="14340" max="14340" width="10.59765625" style="42" customWidth="1"/>
    <col min="14341" max="14341" width="11.59765625" style="42" customWidth="1"/>
    <col min="14342" max="14342" width="10.59765625" style="42" customWidth="1"/>
    <col min="14343" max="14343" width="10.09765625" style="42" customWidth="1"/>
    <col min="14344" max="14344" width="9.398437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32" style="42" customWidth="1"/>
    <col min="14595" max="14595" width="9.8984375" style="42" customWidth="1"/>
    <col min="14596" max="14596" width="10.59765625" style="42" customWidth="1"/>
    <col min="14597" max="14597" width="11.59765625" style="42" customWidth="1"/>
    <col min="14598" max="14598" width="10.59765625" style="42" customWidth="1"/>
    <col min="14599" max="14599" width="10.09765625" style="42" customWidth="1"/>
    <col min="14600" max="14600" width="9.398437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32" style="42" customWidth="1"/>
    <col min="14851" max="14851" width="9.8984375" style="42" customWidth="1"/>
    <col min="14852" max="14852" width="10.59765625" style="42" customWidth="1"/>
    <col min="14853" max="14853" width="11.59765625" style="42" customWidth="1"/>
    <col min="14854" max="14854" width="10.59765625" style="42" customWidth="1"/>
    <col min="14855" max="14855" width="10.09765625" style="42" customWidth="1"/>
    <col min="14856" max="14856" width="9.398437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32" style="42" customWidth="1"/>
    <col min="15107" max="15107" width="9.8984375" style="42" customWidth="1"/>
    <col min="15108" max="15108" width="10.59765625" style="42" customWidth="1"/>
    <col min="15109" max="15109" width="11.59765625" style="42" customWidth="1"/>
    <col min="15110" max="15110" width="10.59765625" style="42" customWidth="1"/>
    <col min="15111" max="15111" width="10.09765625" style="42" customWidth="1"/>
    <col min="15112" max="15112" width="9.398437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32" style="42" customWidth="1"/>
    <col min="15363" max="15363" width="9.8984375" style="42" customWidth="1"/>
    <col min="15364" max="15364" width="10.59765625" style="42" customWidth="1"/>
    <col min="15365" max="15365" width="11.59765625" style="42" customWidth="1"/>
    <col min="15366" max="15366" width="10.59765625" style="42" customWidth="1"/>
    <col min="15367" max="15367" width="10.09765625" style="42" customWidth="1"/>
    <col min="15368" max="15368" width="9.398437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32" style="42" customWidth="1"/>
    <col min="15619" max="15619" width="9.8984375" style="42" customWidth="1"/>
    <col min="15620" max="15620" width="10.59765625" style="42" customWidth="1"/>
    <col min="15621" max="15621" width="11.59765625" style="42" customWidth="1"/>
    <col min="15622" max="15622" width="10.59765625" style="42" customWidth="1"/>
    <col min="15623" max="15623" width="10.09765625" style="42" customWidth="1"/>
    <col min="15624" max="15624" width="9.398437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32" style="42" customWidth="1"/>
    <col min="15875" max="15875" width="9.8984375" style="42" customWidth="1"/>
    <col min="15876" max="15876" width="10.59765625" style="42" customWidth="1"/>
    <col min="15877" max="15877" width="11.59765625" style="42" customWidth="1"/>
    <col min="15878" max="15878" width="10.59765625" style="42" customWidth="1"/>
    <col min="15879" max="15879" width="10.09765625" style="42" customWidth="1"/>
    <col min="15880" max="15880" width="9.398437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32" style="42" customWidth="1"/>
    <col min="16131" max="16131" width="9.8984375" style="42" customWidth="1"/>
    <col min="16132" max="16132" width="10.59765625" style="42" customWidth="1"/>
    <col min="16133" max="16133" width="11.59765625" style="42" customWidth="1"/>
    <col min="16134" max="16134" width="10.59765625" style="42" customWidth="1"/>
    <col min="16135" max="16135" width="10.09765625" style="42" customWidth="1"/>
    <col min="16136" max="16136" width="9.398437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62" customFormat="1" ht="48.75" customHeight="1" x14ac:dyDescent="0.25">
      <c r="A2" s="75" t="s">
        <v>1</v>
      </c>
      <c r="B2" s="75"/>
      <c r="C2" s="75"/>
      <c r="D2" s="75" t="s">
        <v>2</v>
      </c>
      <c r="E2" s="75"/>
      <c r="F2" s="75"/>
      <c r="G2" s="75"/>
      <c r="H2" s="75"/>
    </row>
    <row r="3" spans="1:8" s="62"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186</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133</v>
      </c>
      <c r="C9" s="78"/>
      <c r="D9" s="78"/>
      <c r="E9" s="78"/>
      <c r="F9" s="78"/>
      <c r="G9" s="78"/>
      <c r="H9" s="78"/>
    </row>
    <row r="10" spans="1:8" s="4" customFormat="1" ht="27" customHeight="1" x14ac:dyDescent="0.25">
      <c r="B10" s="63" t="s">
        <v>187</v>
      </c>
      <c r="C10" s="63"/>
      <c r="D10" s="63"/>
      <c r="E10" s="63"/>
      <c r="F10" s="63"/>
      <c r="G10" s="63"/>
      <c r="H10" s="63"/>
    </row>
    <row r="11" spans="1:8" s="4" customFormat="1" ht="12" customHeight="1" x14ac:dyDescent="0.25">
      <c r="B11" s="63"/>
      <c r="C11" s="63"/>
    </row>
    <row r="12" spans="1:8" s="62" customFormat="1" ht="52.5" customHeight="1" x14ac:dyDescent="0.25">
      <c r="A12" s="64" t="s">
        <v>7</v>
      </c>
      <c r="B12" s="79" t="s">
        <v>8</v>
      </c>
      <c r="C12" s="79"/>
      <c r="D12" s="79"/>
      <c r="E12" s="64" t="s">
        <v>9</v>
      </c>
      <c r="F12" s="65" t="s">
        <v>10</v>
      </c>
      <c r="G12" s="65" t="s">
        <v>11</v>
      </c>
      <c r="H12" s="64" t="s">
        <v>12</v>
      </c>
    </row>
    <row r="13" spans="1:8" s="6" customFormat="1" ht="16.5" customHeight="1" x14ac:dyDescent="0.25">
      <c r="A13" s="5" t="s">
        <v>13</v>
      </c>
      <c r="B13" s="80" t="s">
        <v>14</v>
      </c>
      <c r="C13" s="81"/>
      <c r="D13" s="82"/>
      <c r="E13" s="5" t="s">
        <v>15</v>
      </c>
      <c r="F13" s="5" t="s">
        <v>16</v>
      </c>
      <c r="G13" s="5" t="s">
        <v>17</v>
      </c>
      <c r="H13" s="5" t="s">
        <v>18</v>
      </c>
    </row>
    <row r="14" spans="1:8" s="62" customFormat="1" ht="93.75" customHeight="1" x14ac:dyDescent="0.25">
      <c r="A14" s="64" t="s">
        <v>19</v>
      </c>
      <c r="B14" s="83" t="s">
        <v>20</v>
      </c>
      <c r="C14" s="83"/>
      <c r="D14" s="83"/>
      <c r="E14" s="7">
        <f>E15+E19+E25+E28</f>
        <v>20</v>
      </c>
      <c r="F14" s="8">
        <f>ROUND(F15+F19+F25+F28,1)</f>
        <v>20</v>
      </c>
      <c r="G14" s="9">
        <f>ROUND(G15+G19+G25+G28,1)</f>
        <v>20</v>
      </c>
      <c r="H14" s="64"/>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62" customFormat="1" ht="27.75" customHeight="1" x14ac:dyDescent="0.25">
      <c r="A32" s="64" t="s">
        <v>50</v>
      </c>
      <c r="B32" s="87" t="s">
        <v>51</v>
      </c>
      <c r="C32" s="88"/>
      <c r="D32" s="89"/>
      <c r="E32" s="7">
        <f>E33+E35+E37+E39+E41+E43</f>
        <v>20</v>
      </c>
      <c r="F32" s="8">
        <f>ROUND(F33+F35+F37+F39+F41+F43,1)</f>
        <v>13</v>
      </c>
      <c r="G32" s="9">
        <f>ROUND(G33+G35+G37+G39+G41+G43,1)</f>
        <v>0</v>
      </c>
      <c r="H32" s="64"/>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0</v>
      </c>
      <c r="G35" s="9">
        <f>G36</f>
        <v>0</v>
      </c>
      <c r="H35" s="10"/>
    </row>
    <row r="36" spans="1:8" s="11" customFormat="1" ht="60.75" customHeight="1" x14ac:dyDescent="0.25">
      <c r="A36" s="10"/>
      <c r="B36" s="91" t="s">
        <v>110</v>
      </c>
      <c r="C36" s="92"/>
      <c r="D36" s="93"/>
      <c r="E36" s="7"/>
      <c r="F36" s="13"/>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8</v>
      </c>
      <c r="G41" s="9">
        <f>G42</f>
        <v>0</v>
      </c>
      <c r="H41" s="10"/>
    </row>
    <row r="42" spans="1:8" s="11" customFormat="1" ht="127.5" customHeight="1" x14ac:dyDescent="0.25">
      <c r="A42" s="10"/>
      <c r="B42" s="72" t="s">
        <v>137</v>
      </c>
      <c r="C42" s="73"/>
      <c r="D42" s="74"/>
      <c r="E42" s="7"/>
      <c r="F42" s="13">
        <v>8</v>
      </c>
      <c r="G42" s="9"/>
      <c r="H42" s="10" t="s">
        <v>113</v>
      </c>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62" customFormat="1" ht="61.5" customHeight="1" x14ac:dyDescent="0.25">
      <c r="A45" s="64" t="s">
        <v>65</v>
      </c>
      <c r="B45" s="84" t="s">
        <v>66</v>
      </c>
      <c r="C45" s="85"/>
      <c r="D45" s="86"/>
      <c r="E45" s="7">
        <v>60</v>
      </c>
      <c r="F45" s="8">
        <f>SUM(F46:F51)</f>
        <v>60</v>
      </c>
      <c r="G45" s="9">
        <f>SUM(G46:G51)</f>
        <v>0</v>
      </c>
      <c r="H45" s="64"/>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62" customFormat="1" ht="24" customHeight="1" x14ac:dyDescent="0.25">
      <c r="A52" s="64"/>
      <c r="B52" s="94" t="s">
        <v>73</v>
      </c>
      <c r="C52" s="95"/>
      <c r="D52" s="96"/>
      <c r="E52" s="21">
        <f>E14+E32+E45</f>
        <v>100</v>
      </c>
      <c r="F52" s="21">
        <f>F14+F32+F45</f>
        <v>93</v>
      </c>
      <c r="G52" s="22">
        <f>G14+G32+G45</f>
        <v>20</v>
      </c>
      <c r="H52" s="64"/>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64"/>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65" t="s">
        <v>81</v>
      </c>
      <c r="F58" s="65" t="s">
        <v>82</v>
      </c>
      <c r="G58" s="65" t="s">
        <v>83</v>
      </c>
      <c r="H58" s="65" t="s">
        <v>84</v>
      </c>
    </row>
    <row r="59" spans="1:8" ht="33.9" customHeight="1" x14ac:dyDescent="0.25">
      <c r="A59" s="112" t="s">
        <v>85</v>
      </c>
      <c r="B59" s="113"/>
      <c r="C59" s="114"/>
      <c r="D59" s="10" t="s">
        <v>86</v>
      </c>
      <c r="E59" s="12">
        <f>IF(AND(90&lt;=F54,F54&lt;100),F54,"")</f>
        <v>93</v>
      </c>
      <c r="F59" s="18" t="str">
        <f>IF(AND(90&lt;=G54,G54&lt;=100),G54,"")</f>
        <v/>
      </c>
      <c r="G59" s="26" t="str">
        <f t="shared" ref="G59:H62" si="0">IF(ISNUMBER(E59)=TRUE,"X","")</f>
        <v>X</v>
      </c>
      <c r="H59" s="26" t="str">
        <f t="shared" si="0"/>
        <v/>
      </c>
    </row>
    <row r="60" spans="1:8" ht="45.75" customHeight="1" x14ac:dyDescent="0.25">
      <c r="A60" s="112" t="s">
        <v>87</v>
      </c>
      <c r="B60" s="113"/>
      <c r="C60" s="114"/>
      <c r="D60" s="10" t="s">
        <v>88</v>
      </c>
      <c r="E60" s="12" t="str">
        <f>IF(AND(75&lt;=F54,F54&lt;90),F54,"")</f>
        <v/>
      </c>
      <c r="F60" s="18" t="str">
        <f>IF(AND(75&lt;=G54,G54&lt;90),G54,"")</f>
        <v/>
      </c>
      <c r="G60" s="26" t="str">
        <f t="shared" si="0"/>
        <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62"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54" sqref="K54"/>
    </sheetView>
  </sheetViews>
  <sheetFormatPr defaultRowHeight="15.6" x14ac:dyDescent="0.25"/>
  <cols>
    <col min="1" max="1" width="5.3984375" style="42" bestFit="1" customWidth="1"/>
    <col min="2" max="2" width="29.296875" style="1" customWidth="1"/>
    <col min="3" max="3" width="9.8984375"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9.296875" style="42" customWidth="1"/>
    <col min="259" max="259" width="9.8984375"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9.296875" style="42" customWidth="1"/>
    <col min="515" max="515" width="9.8984375"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9.296875" style="42" customWidth="1"/>
    <col min="771" max="771" width="9.8984375"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9.296875" style="42" customWidth="1"/>
    <col min="1027" max="1027" width="9.8984375"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9.296875" style="42" customWidth="1"/>
    <col min="1283" max="1283" width="9.8984375"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9.296875" style="42" customWidth="1"/>
    <col min="1539" max="1539" width="9.8984375"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9.296875" style="42" customWidth="1"/>
    <col min="1795" max="1795" width="9.8984375"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9.296875" style="42" customWidth="1"/>
    <col min="2051" max="2051" width="9.8984375"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9.296875" style="42" customWidth="1"/>
    <col min="2307" max="2307" width="9.8984375"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9.296875" style="42" customWidth="1"/>
    <col min="2563" max="2563" width="9.8984375"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9.296875" style="42" customWidth="1"/>
    <col min="2819" max="2819" width="9.8984375"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9.296875" style="42" customWidth="1"/>
    <col min="3075" max="3075" width="9.8984375"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9.296875" style="42" customWidth="1"/>
    <col min="3331" max="3331" width="9.8984375"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9.296875" style="42" customWidth="1"/>
    <col min="3587" max="3587" width="9.8984375"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9.296875" style="42" customWidth="1"/>
    <col min="3843" max="3843" width="9.8984375"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9.296875" style="42" customWidth="1"/>
    <col min="4099" max="4099" width="9.8984375"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9.296875" style="42" customWidth="1"/>
    <col min="4355" max="4355" width="9.8984375"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9.296875" style="42" customWidth="1"/>
    <col min="4611" max="4611" width="9.8984375"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9.296875" style="42" customWidth="1"/>
    <col min="4867" max="4867" width="9.8984375"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9.296875" style="42" customWidth="1"/>
    <col min="5123" max="5123" width="9.8984375"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9.296875" style="42" customWidth="1"/>
    <col min="5379" max="5379" width="9.8984375"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9.296875" style="42" customWidth="1"/>
    <col min="5635" max="5635" width="9.8984375"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9.296875" style="42" customWidth="1"/>
    <col min="5891" max="5891" width="9.8984375"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9.296875" style="42" customWidth="1"/>
    <col min="6147" max="6147" width="9.8984375"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9.296875" style="42" customWidth="1"/>
    <col min="6403" max="6403" width="9.8984375"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9.296875" style="42" customWidth="1"/>
    <col min="6659" max="6659" width="9.8984375"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9.296875" style="42" customWidth="1"/>
    <col min="6915" max="6915" width="9.8984375"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9.296875" style="42" customWidth="1"/>
    <col min="7171" max="7171" width="9.8984375"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9.296875" style="42" customWidth="1"/>
    <col min="7427" max="7427" width="9.8984375"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9.296875" style="42" customWidth="1"/>
    <col min="7683" max="7683" width="9.8984375"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9.296875" style="42" customWidth="1"/>
    <col min="7939" max="7939" width="9.8984375"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9.296875" style="42" customWidth="1"/>
    <col min="8195" max="8195" width="9.8984375"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9.296875" style="42" customWidth="1"/>
    <col min="8451" max="8451" width="9.8984375"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9.296875" style="42" customWidth="1"/>
    <col min="8707" max="8707" width="9.8984375"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9.296875" style="42" customWidth="1"/>
    <col min="8963" max="8963" width="9.8984375"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9.296875" style="42" customWidth="1"/>
    <col min="9219" max="9219" width="9.8984375"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9.296875" style="42" customWidth="1"/>
    <col min="9475" max="9475" width="9.8984375"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9.296875" style="42" customWidth="1"/>
    <col min="9731" max="9731" width="9.8984375"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9.296875" style="42" customWidth="1"/>
    <col min="9987" max="9987" width="9.8984375"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9.296875" style="42" customWidth="1"/>
    <col min="10243" max="10243" width="9.8984375"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9.296875" style="42" customWidth="1"/>
    <col min="10499" max="10499" width="9.8984375"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9.296875" style="42" customWidth="1"/>
    <col min="10755" max="10755" width="9.8984375"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9.296875" style="42" customWidth="1"/>
    <col min="11011" max="11011" width="9.8984375"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9.296875" style="42" customWidth="1"/>
    <col min="11267" max="11267" width="9.8984375"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9.296875" style="42" customWidth="1"/>
    <col min="11523" max="11523" width="9.8984375"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9.296875" style="42" customWidth="1"/>
    <col min="11779" max="11779" width="9.8984375"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9.296875" style="42" customWidth="1"/>
    <col min="12035" max="12035" width="9.8984375"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9.296875" style="42" customWidth="1"/>
    <col min="12291" max="12291" width="9.8984375"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9.296875" style="42" customWidth="1"/>
    <col min="12547" max="12547" width="9.8984375"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9.296875" style="42" customWidth="1"/>
    <col min="12803" max="12803" width="9.8984375"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9.296875" style="42" customWidth="1"/>
    <col min="13059" max="13059" width="9.8984375"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9.296875" style="42" customWidth="1"/>
    <col min="13315" max="13315" width="9.8984375"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9.296875" style="42" customWidth="1"/>
    <col min="13571" max="13571" width="9.8984375"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9.296875" style="42" customWidth="1"/>
    <col min="13827" max="13827" width="9.8984375"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9.296875" style="42" customWidth="1"/>
    <col min="14083" max="14083" width="9.8984375"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9.296875" style="42" customWidth="1"/>
    <col min="14339" max="14339" width="9.8984375"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9.296875" style="42" customWidth="1"/>
    <col min="14595" max="14595" width="9.8984375"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9.296875" style="42" customWidth="1"/>
    <col min="14851" max="14851" width="9.8984375"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9.296875" style="42" customWidth="1"/>
    <col min="15107" max="15107" width="9.8984375"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9.296875" style="42" customWidth="1"/>
    <col min="15363" max="15363" width="9.8984375"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9.296875" style="42" customWidth="1"/>
    <col min="15619" max="15619" width="9.8984375"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9.296875" style="42" customWidth="1"/>
    <col min="15875" max="15875" width="9.8984375"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9.296875" style="42" customWidth="1"/>
    <col min="16131" max="16131" width="9.8984375"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38" customFormat="1" ht="48.75" customHeight="1" x14ac:dyDescent="0.25">
      <c r="A2" s="75" t="s">
        <v>1</v>
      </c>
      <c r="B2" s="75"/>
      <c r="C2" s="75"/>
      <c r="D2" s="75" t="s">
        <v>2</v>
      </c>
      <c r="E2" s="75"/>
      <c r="F2" s="75"/>
      <c r="G2" s="75"/>
      <c r="H2" s="75"/>
    </row>
    <row r="3" spans="1:8" s="38"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100</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133</v>
      </c>
      <c r="C9" s="78"/>
      <c r="D9" s="78"/>
      <c r="E9" s="78"/>
      <c r="F9" s="78"/>
      <c r="G9" s="78"/>
      <c r="H9" s="78"/>
    </row>
    <row r="10" spans="1:8" s="4" customFormat="1" ht="20.100000000000001" customHeight="1" x14ac:dyDescent="0.25">
      <c r="B10" s="39" t="s">
        <v>134</v>
      </c>
      <c r="C10" s="39"/>
      <c r="D10" s="39"/>
      <c r="E10" s="39"/>
      <c r="F10" s="39"/>
      <c r="G10" s="39"/>
      <c r="H10" s="39"/>
    </row>
    <row r="11" spans="1:8" s="4" customFormat="1" ht="12" customHeight="1" x14ac:dyDescent="0.25">
      <c r="B11" s="39"/>
      <c r="C11" s="39"/>
    </row>
    <row r="12" spans="1:8" s="38" customFormat="1" ht="52.5" customHeight="1" x14ac:dyDescent="0.25">
      <c r="A12" s="40" t="s">
        <v>7</v>
      </c>
      <c r="B12" s="79" t="s">
        <v>8</v>
      </c>
      <c r="C12" s="79"/>
      <c r="D12" s="79"/>
      <c r="E12" s="40" t="s">
        <v>9</v>
      </c>
      <c r="F12" s="41" t="s">
        <v>10</v>
      </c>
      <c r="G12" s="41" t="s">
        <v>11</v>
      </c>
      <c r="H12" s="40" t="s">
        <v>12</v>
      </c>
    </row>
    <row r="13" spans="1:8" s="6" customFormat="1" ht="16.5" customHeight="1" x14ac:dyDescent="0.25">
      <c r="A13" s="5" t="s">
        <v>13</v>
      </c>
      <c r="B13" s="80" t="s">
        <v>14</v>
      </c>
      <c r="C13" s="81"/>
      <c r="D13" s="82"/>
      <c r="E13" s="5" t="s">
        <v>15</v>
      </c>
      <c r="F13" s="5" t="s">
        <v>16</v>
      </c>
      <c r="G13" s="5" t="s">
        <v>17</v>
      </c>
      <c r="H13" s="5" t="s">
        <v>18</v>
      </c>
    </row>
    <row r="14" spans="1:8" s="38" customFormat="1" ht="93.75" customHeight="1" x14ac:dyDescent="0.25">
      <c r="A14" s="40" t="s">
        <v>19</v>
      </c>
      <c r="B14" s="83" t="s">
        <v>20</v>
      </c>
      <c r="C14" s="83"/>
      <c r="D14" s="83"/>
      <c r="E14" s="7">
        <f>E15+E19+E25+E28</f>
        <v>20</v>
      </c>
      <c r="F14" s="8">
        <f>ROUND(F15+F19+F25+F28,1)</f>
        <v>20</v>
      </c>
      <c r="G14" s="9">
        <f>ROUND(G15+G19+G25+G28,1)</f>
        <v>20</v>
      </c>
      <c r="H14" s="40"/>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38" customFormat="1" ht="27.75" customHeight="1" x14ac:dyDescent="0.25">
      <c r="A32" s="40" t="s">
        <v>50</v>
      </c>
      <c r="B32" s="87" t="s">
        <v>51</v>
      </c>
      <c r="C32" s="88"/>
      <c r="D32" s="89"/>
      <c r="E32" s="7">
        <f>E33+E35+E37+E39+E41+E43</f>
        <v>20</v>
      </c>
      <c r="F32" s="8">
        <f>ROUND(F33+F35+F37+F39+F41+F43,1)</f>
        <v>13</v>
      </c>
      <c r="G32" s="9">
        <f>ROUND(G33+G35+G37+G39+G41+G43,1)</f>
        <v>0</v>
      </c>
      <c r="H32" s="40"/>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0</v>
      </c>
      <c r="G35" s="9">
        <f>G36</f>
        <v>0</v>
      </c>
      <c r="H35" s="10"/>
    </row>
    <row r="36" spans="1:8" s="11" customFormat="1" ht="60.75" customHeight="1" x14ac:dyDescent="0.25">
      <c r="A36" s="10"/>
      <c r="B36" s="91" t="s">
        <v>110</v>
      </c>
      <c r="C36" s="92"/>
      <c r="D36" s="93"/>
      <c r="E36" s="7"/>
      <c r="F36" s="13"/>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8</v>
      </c>
      <c r="G41" s="9">
        <f>G42</f>
        <v>0</v>
      </c>
      <c r="H41" s="10"/>
    </row>
    <row r="42" spans="1:8" s="11" customFormat="1" ht="127.5" customHeight="1" x14ac:dyDescent="0.25">
      <c r="A42" s="10"/>
      <c r="B42" s="72" t="s">
        <v>137</v>
      </c>
      <c r="C42" s="73"/>
      <c r="D42" s="74"/>
      <c r="E42" s="7"/>
      <c r="F42" s="13">
        <v>8</v>
      </c>
      <c r="G42" s="9"/>
      <c r="H42" s="10" t="s">
        <v>113</v>
      </c>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38" customFormat="1" ht="61.5" customHeight="1" x14ac:dyDescent="0.25">
      <c r="A45" s="40" t="s">
        <v>65</v>
      </c>
      <c r="B45" s="84" t="s">
        <v>66</v>
      </c>
      <c r="C45" s="85"/>
      <c r="D45" s="86"/>
      <c r="E45" s="7">
        <v>60</v>
      </c>
      <c r="F45" s="8">
        <f>SUM(F46:F51)</f>
        <v>60</v>
      </c>
      <c r="G45" s="9">
        <f>SUM(G46:G51)</f>
        <v>0</v>
      </c>
      <c r="H45" s="40"/>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38" customFormat="1" ht="24" customHeight="1" x14ac:dyDescent="0.25">
      <c r="A52" s="40"/>
      <c r="B52" s="94" t="s">
        <v>73</v>
      </c>
      <c r="C52" s="95"/>
      <c r="D52" s="96"/>
      <c r="E52" s="21">
        <f>E14+E32+E45</f>
        <v>100</v>
      </c>
      <c r="F52" s="21">
        <f>F14+F32+F45</f>
        <v>93</v>
      </c>
      <c r="G52" s="22">
        <f>G14+G32+G45</f>
        <v>20</v>
      </c>
      <c r="H52" s="40"/>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40"/>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1" t="s">
        <v>81</v>
      </c>
      <c r="F58" s="41" t="s">
        <v>82</v>
      </c>
      <c r="G58" s="41" t="s">
        <v>83</v>
      </c>
      <c r="H58" s="41" t="s">
        <v>84</v>
      </c>
    </row>
    <row r="59" spans="1:8" ht="33.9" customHeight="1" x14ac:dyDescent="0.25">
      <c r="A59" s="112" t="s">
        <v>85</v>
      </c>
      <c r="B59" s="113"/>
      <c r="C59" s="114"/>
      <c r="D59" s="10" t="s">
        <v>86</v>
      </c>
      <c r="E59" s="12">
        <f>IF(AND(90&lt;=F54,F54&lt;100),F54,"")</f>
        <v>93</v>
      </c>
      <c r="F59" s="18" t="str">
        <f>IF(AND(90&lt;=G54,G54&lt;=100),G54,"")</f>
        <v/>
      </c>
      <c r="G59" s="26" t="str">
        <f t="shared" ref="G59:H62" si="0">IF(ISNUMBER(E59)=TRUE,"X","")</f>
        <v>X</v>
      </c>
      <c r="H59" s="26" t="str">
        <f t="shared" si="0"/>
        <v/>
      </c>
    </row>
    <row r="60" spans="1:8" ht="45.75" customHeight="1" x14ac:dyDescent="0.25">
      <c r="A60" s="112" t="s">
        <v>87</v>
      </c>
      <c r="B60" s="113"/>
      <c r="C60" s="114"/>
      <c r="D60" s="10" t="s">
        <v>88</v>
      </c>
      <c r="E60" s="12" t="str">
        <f>IF(AND(75&lt;=F54,F54&lt;90),F54,"")</f>
        <v/>
      </c>
      <c r="F60" s="18" t="str">
        <f>IF(AND(75&lt;=G54,G54&lt;90),G54,"")</f>
        <v/>
      </c>
      <c r="G60" s="26" t="str">
        <f t="shared" si="0"/>
        <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38"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B9" sqref="B9:H9"/>
    </sheetView>
  </sheetViews>
  <sheetFormatPr defaultRowHeight="15.6" x14ac:dyDescent="0.25"/>
  <cols>
    <col min="1" max="1" width="5.3984375" style="42" bestFit="1" customWidth="1"/>
    <col min="2" max="2" width="27.09765625" style="1" customWidth="1"/>
    <col min="3" max="3" width="14.8984375"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4.8984375"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4.8984375"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4.8984375"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4.8984375"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4.8984375"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4.8984375"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4.8984375"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4.8984375"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4.8984375"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4.8984375"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4.8984375"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4.8984375"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4.8984375"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4.8984375"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4.8984375"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4.8984375"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4.8984375"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4.8984375"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4.8984375"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4.8984375"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4.8984375"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4.8984375"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4.8984375"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4.8984375"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4.8984375"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4.8984375"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4.8984375"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4.8984375"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4.8984375"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4.8984375"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4.8984375"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4.8984375"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4.8984375"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4.8984375"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4.8984375"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4.8984375"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4.8984375"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4.8984375"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4.8984375"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4.8984375"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4.8984375"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4.8984375"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4.8984375"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4.8984375"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4.8984375"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4.8984375"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4.8984375"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4.8984375"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4.8984375"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4.8984375"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4.8984375"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4.8984375"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4.8984375"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4.8984375"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4.8984375"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4.8984375"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4.8984375"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4.8984375"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4.8984375"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4.8984375"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4.8984375"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4.8984375"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4.8984375"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38" customFormat="1" ht="48.75" customHeight="1" x14ac:dyDescent="0.25">
      <c r="A2" s="75" t="s">
        <v>1</v>
      </c>
      <c r="B2" s="75"/>
      <c r="C2" s="75"/>
      <c r="D2" s="75" t="s">
        <v>2</v>
      </c>
      <c r="E2" s="75"/>
      <c r="F2" s="75"/>
      <c r="G2" s="75"/>
      <c r="H2" s="75"/>
    </row>
    <row r="3" spans="1:8" s="38"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118</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120</v>
      </c>
      <c r="C9" s="78"/>
      <c r="D9" s="78"/>
      <c r="E9" s="78"/>
      <c r="F9" s="78"/>
      <c r="G9" s="78"/>
      <c r="H9" s="78"/>
    </row>
    <row r="10" spans="1:8" s="4" customFormat="1" ht="20.100000000000001" customHeight="1" x14ac:dyDescent="0.25">
      <c r="B10" s="39" t="s">
        <v>6</v>
      </c>
      <c r="C10" s="39">
        <v>11100097753</v>
      </c>
      <c r="D10" s="39"/>
      <c r="E10" s="39"/>
      <c r="F10" s="39"/>
      <c r="G10" s="39"/>
      <c r="H10" s="39"/>
    </row>
    <row r="11" spans="1:8" s="4" customFormat="1" ht="12" customHeight="1" x14ac:dyDescent="0.25">
      <c r="B11" s="39"/>
      <c r="C11" s="39"/>
    </row>
    <row r="12" spans="1:8" s="38" customFormat="1" ht="52.5" customHeight="1" x14ac:dyDescent="0.25">
      <c r="A12" s="40" t="s">
        <v>7</v>
      </c>
      <c r="B12" s="79" t="s">
        <v>8</v>
      </c>
      <c r="C12" s="79"/>
      <c r="D12" s="79"/>
      <c r="E12" s="40" t="s">
        <v>9</v>
      </c>
      <c r="F12" s="41" t="s">
        <v>10</v>
      </c>
      <c r="G12" s="41" t="s">
        <v>11</v>
      </c>
      <c r="H12" s="40" t="s">
        <v>12</v>
      </c>
    </row>
    <row r="13" spans="1:8" s="6" customFormat="1" ht="16.5" customHeight="1" x14ac:dyDescent="0.25">
      <c r="A13" s="5" t="s">
        <v>13</v>
      </c>
      <c r="B13" s="80" t="s">
        <v>14</v>
      </c>
      <c r="C13" s="81"/>
      <c r="D13" s="82"/>
      <c r="E13" s="5" t="s">
        <v>15</v>
      </c>
      <c r="F13" s="5" t="s">
        <v>16</v>
      </c>
      <c r="G13" s="5" t="s">
        <v>17</v>
      </c>
      <c r="H13" s="5" t="s">
        <v>18</v>
      </c>
    </row>
    <row r="14" spans="1:8" s="38" customFormat="1" ht="93.75" customHeight="1" x14ac:dyDescent="0.25">
      <c r="A14" s="40" t="s">
        <v>19</v>
      </c>
      <c r="B14" s="83" t="s">
        <v>20</v>
      </c>
      <c r="C14" s="83"/>
      <c r="D14" s="83"/>
      <c r="E14" s="7">
        <f>E15+E19+E25+E28</f>
        <v>20</v>
      </c>
      <c r="F14" s="8">
        <f>ROUND(F15+F19+F25+F28,1)</f>
        <v>20</v>
      </c>
      <c r="G14" s="9">
        <f>ROUND(G15+G19+G25+G28,1)</f>
        <v>20</v>
      </c>
      <c r="H14" s="40"/>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38" customFormat="1" ht="27.75" customHeight="1" x14ac:dyDescent="0.25">
      <c r="A32" s="40" t="s">
        <v>50</v>
      </c>
      <c r="B32" s="87" t="s">
        <v>51</v>
      </c>
      <c r="C32" s="88"/>
      <c r="D32" s="89"/>
      <c r="E32" s="7">
        <f>E33+E35+E37+E39+E41+E43</f>
        <v>20</v>
      </c>
      <c r="F32" s="8">
        <f>ROUND(F33+F35+F37+F39+F41+F43,1)</f>
        <v>6</v>
      </c>
      <c r="G32" s="9">
        <f>ROUND(G33+G35+G37+G39+G41+G43,1)</f>
        <v>0</v>
      </c>
      <c r="H32" s="40"/>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0</v>
      </c>
      <c r="G35" s="9">
        <f>G36</f>
        <v>0</v>
      </c>
      <c r="H35" s="10"/>
    </row>
    <row r="36" spans="1:8" s="11" customFormat="1" ht="60.75" customHeight="1" x14ac:dyDescent="0.25">
      <c r="A36" s="10"/>
      <c r="B36" s="91" t="s">
        <v>110</v>
      </c>
      <c r="C36" s="92"/>
      <c r="D36" s="93"/>
      <c r="E36" s="7"/>
      <c r="F36" s="13">
        <v>0</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0</v>
      </c>
      <c r="G41" s="9">
        <f>G42</f>
        <v>0</v>
      </c>
      <c r="H41" s="10"/>
    </row>
    <row r="42" spans="1:8" s="11" customFormat="1" ht="127.5" customHeight="1" x14ac:dyDescent="0.25">
      <c r="A42" s="10"/>
      <c r="B42" s="72" t="s">
        <v>137</v>
      </c>
      <c r="C42" s="73"/>
      <c r="D42" s="74"/>
      <c r="E42" s="7"/>
      <c r="F42" s="13"/>
      <c r="G42" s="9"/>
      <c r="H42" s="10"/>
    </row>
    <row r="43" spans="1:8" s="11" customFormat="1" ht="45" customHeight="1" x14ac:dyDescent="0.25">
      <c r="A43" s="10">
        <v>10</v>
      </c>
      <c r="B43" s="84" t="s">
        <v>114</v>
      </c>
      <c r="C43" s="85"/>
      <c r="D43" s="86"/>
      <c r="E43" s="7">
        <v>5</v>
      </c>
      <c r="F43" s="8">
        <f>IF(F44&gt;5,"5",F44)</f>
        <v>1</v>
      </c>
      <c r="G43" s="9">
        <f>G44</f>
        <v>0</v>
      </c>
      <c r="H43" s="10"/>
    </row>
    <row r="44" spans="1:8" s="11" customFormat="1" ht="156.75" customHeight="1" x14ac:dyDescent="0.25">
      <c r="A44" s="10"/>
      <c r="B44" s="72" t="s">
        <v>115</v>
      </c>
      <c r="C44" s="73"/>
      <c r="D44" s="74"/>
      <c r="E44" s="7"/>
      <c r="F44" s="13">
        <v>1</v>
      </c>
      <c r="G44" s="9"/>
      <c r="H44" s="10"/>
    </row>
    <row r="45" spans="1:8" s="38" customFormat="1" ht="61.5" customHeight="1" x14ac:dyDescent="0.25">
      <c r="A45" s="40" t="s">
        <v>65</v>
      </c>
      <c r="B45" s="84" t="s">
        <v>66</v>
      </c>
      <c r="C45" s="85"/>
      <c r="D45" s="86"/>
      <c r="E45" s="7">
        <v>60</v>
      </c>
      <c r="F45" s="8">
        <f>SUM(F46:F51)</f>
        <v>50</v>
      </c>
      <c r="G45" s="9">
        <f>SUM(G46:G51)</f>
        <v>0</v>
      </c>
      <c r="H45" s="40"/>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38" customFormat="1" ht="24" customHeight="1" x14ac:dyDescent="0.25">
      <c r="A52" s="40"/>
      <c r="B52" s="94" t="s">
        <v>73</v>
      </c>
      <c r="C52" s="95"/>
      <c r="D52" s="96"/>
      <c r="E52" s="21">
        <f>E14+E32+E45</f>
        <v>100</v>
      </c>
      <c r="F52" s="21">
        <f>F14+F32+F45</f>
        <v>76</v>
      </c>
      <c r="G52" s="22">
        <f>G14+G32+G45</f>
        <v>20</v>
      </c>
      <c r="H52" s="40"/>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76</v>
      </c>
      <c r="G54" s="22">
        <f>ROUND(G52-G53,1)</f>
        <v>20</v>
      </c>
      <c r="H54" s="40"/>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1" t="s">
        <v>81</v>
      </c>
      <c r="F58" s="41" t="s">
        <v>82</v>
      </c>
      <c r="G58" s="41" t="s">
        <v>83</v>
      </c>
      <c r="H58" s="41"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76</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38"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2" sqref="K12"/>
    </sheetView>
  </sheetViews>
  <sheetFormatPr defaultRowHeight="15.6" x14ac:dyDescent="0.25"/>
  <cols>
    <col min="1" max="1" width="5.3984375" style="42" bestFit="1" customWidth="1"/>
    <col min="2" max="2" width="27.09765625" style="1" customWidth="1"/>
    <col min="3" max="3" width="14.8984375"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4.8984375"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4.8984375"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4.8984375"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4.8984375"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4.8984375"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4.8984375"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4.8984375"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4.8984375"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4.8984375"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4.8984375"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4.8984375"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4.8984375"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4.8984375"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4.8984375"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4.8984375"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4.8984375"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4.8984375"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4.8984375"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4.8984375"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4.8984375"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4.8984375"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4.8984375"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4.8984375"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4.8984375"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4.8984375"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4.8984375"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4.8984375"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4.8984375"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4.8984375"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4.8984375"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4.8984375"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4.8984375"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4.8984375"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4.8984375"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4.8984375"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4.8984375"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4.8984375"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4.8984375"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4.8984375"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4.8984375"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4.8984375"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4.8984375"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4.8984375"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4.8984375"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4.8984375"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4.8984375"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4.8984375"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4.8984375"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4.8984375"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4.8984375"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4.8984375"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4.8984375"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4.8984375"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4.8984375"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4.8984375"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4.8984375"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4.8984375"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4.8984375"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4.8984375"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4.8984375"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4.8984375"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4.8984375"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4.8984375"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38" customFormat="1" ht="48.75" customHeight="1" x14ac:dyDescent="0.25">
      <c r="A2" s="75" t="s">
        <v>1</v>
      </c>
      <c r="B2" s="75"/>
      <c r="C2" s="75"/>
      <c r="D2" s="75" t="s">
        <v>2</v>
      </c>
      <c r="E2" s="75"/>
      <c r="F2" s="75"/>
      <c r="G2" s="75"/>
      <c r="H2" s="75"/>
    </row>
    <row r="3" spans="1:8" s="38"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117</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120</v>
      </c>
      <c r="C9" s="78"/>
      <c r="D9" s="78"/>
      <c r="E9" s="78"/>
      <c r="F9" s="78"/>
      <c r="G9" s="78"/>
      <c r="H9" s="78"/>
    </row>
    <row r="10" spans="1:8" s="4" customFormat="1" ht="20.100000000000001" customHeight="1" x14ac:dyDescent="0.25">
      <c r="B10" s="39" t="s">
        <v>6</v>
      </c>
      <c r="C10" s="39">
        <v>11100067217</v>
      </c>
      <c r="D10" s="39"/>
      <c r="E10" s="39"/>
      <c r="F10" s="39"/>
      <c r="G10" s="39"/>
      <c r="H10" s="39"/>
    </row>
    <row r="11" spans="1:8" s="4" customFormat="1" ht="12" customHeight="1" x14ac:dyDescent="0.25">
      <c r="B11" s="39"/>
      <c r="C11" s="39"/>
    </row>
    <row r="12" spans="1:8" s="38" customFormat="1" ht="52.5" customHeight="1" x14ac:dyDescent="0.25">
      <c r="A12" s="40" t="s">
        <v>7</v>
      </c>
      <c r="B12" s="79" t="s">
        <v>8</v>
      </c>
      <c r="C12" s="79"/>
      <c r="D12" s="79"/>
      <c r="E12" s="40" t="s">
        <v>9</v>
      </c>
      <c r="F12" s="41" t="s">
        <v>10</v>
      </c>
      <c r="G12" s="41" t="s">
        <v>11</v>
      </c>
      <c r="H12" s="40" t="s">
        <v>12</v>
      </c>
    </row>
    <row r="13" spans="1:8" s="6" customFormat="1" ht="16.5" customHeight="1" x14ac:dyDescent="0.25">
      <c r="A13" s="5" t="s">
        <v>13</v>
      </c>
      <c r="B13" s="80" t="s">
        <v>14</v>
      </c>
      <c r="C13" s="81"/>
      <c r="D13" s="82"/>
      <c r="E13" s="5" t="s">
        <v>15</v>
      </c>
      <c r="F13" s="5" t="s">
        <v>16</v>
      </c>
      <c r="G13" s="5" t="s">
        <v>17</v>
      </c>
      <c r="H13" s="5" t="s">
        <v>18</v>
      </c>
    </row>
    <row r="14" spans="1:8" s="38" customFormat="1" ht="93.75" customHeight="1" x14ac:dyDescent="0.25">
      <c r="A14" s="40" t="s">
        <v>19</v>
      </c>
      <c r="B14" s="83" t="s">
        <v>20</v>
      </c>
      <c r="C14" s="83"/>
      <c r="D14" s="83"/>
      <c r="E14" s="7">
        <f>E15+E19+E25+E28</f>
        <v>20</v>
      </c>
      <c r="F14" s="8">
        <f>ROUND(F15+F19+F25+F28,1)</f>
        <v>20</v>
      </c>
      <c r="G14" s="9">
        <f>ROUND(G15+G19+G25+G28,1)</f>
        <v>20</v>
      </c>
      <c r="H14" s="40"/>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38" customFormat="1" ht="27.75" customHeight="1" x14ac:dyDescent="0.25">
      <c r="A32" s="40" t="s">
        <v>50</v>
      </c>
      <c r="B32" s="87" t="s">
        <v>51</v>
      </c>
      <c r="C32" s="88"/>
      <c r="D32" s="89"/>
      <c r="E32" s="7">
        <f>E33+E35+E37+E39+E41+E43</f>
        <v>20</v>
      </c>
      <c r="F32" s="8">
        <f>ROUND(F33+F35+F37+F39+F41+F43,1)</f>
        <v>9</v>
      </c>
      <c r="G32" s="9">
        <f>ROUND(G33+G35+G37+G39+G41+G43,1)</f>
        <v>0</v>
      </c>
      <c r="H32" s="40"/>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0</v>
      </c>
      <c r="G41" s="9">
        <f>G42</f>
        <v>0</v>
      </c>
      <c r="H41" s="10"/>
    </row>
    <row r="42" spans="1:8" s="11" customFormat="1" ht="127.5" customHeight="1" x14ac:dyDescent="0.25">
      <c r="A42" s="10"/>
      <c r="B42" s="72" t="s">
        <v>137</v>
      </c>
      <c r="C42" s="73"/>
      <c r="D42" s="74"/>
      <c r="E42" s="7"/>
      <c r="F42" s="13"/>
      <c r="G42" s="9"/>
      <c r="H42" s="10"/>
    </row>
    <row r="43" spans="1:8" s="11" customFormat="1" ht="45" customHeight="1" x14ac:dyDescent="0.25">
      <c r="A43" s="10">
        <v>10</v>
      </c>
      <c r="B43" s="84" t="s">
        <v>114</v>
      </c>
      <c r="C43" s="85"/>
      <c r="D43" s="86"/>
      <c r="E43" s="7">
        <v>5</v>
      </c>
      <c r="F43" s="8">
        <f>IF(F44&gt;5,"5",F44)</f>
        <v>2</v>
      </c>
      <c r="G43" s="9">
        <f>G44</f>
        <v>0</v>
      </c>
      <c r="H43" s="10"/>
    </row>
    <row r="44" spans="1:8" s="11" customFormat="1" ht="156.75" customHeight="1" x14ac:dyDescent="0.25">
      <c r="A44" s="10"/>
      <c r="B44" s="72" t="s">
        <v>115</v>
      </c>
      <c r="C44" s="73"/>
      <c r="D44" s="74"/>
      <c r="E44" s="7"/>
      <c r="F44" s="13">
        <v>2</v>
      </c>
      <c r="G44" s="9"/>
      <c r="H44" s="10"/>
    </row>
    <row r="45" spans="1:8" s="38" customFormat="1" ht="61.5" customHeight="1" x14ac:dyDescent="0.25">
      <c r="A45" s="40" t="s">
        <v>65</v>
      </c>
      <c r="B45" s="84" t="s">
        <v>66</v>
      </c>
      <c r="C45" s="85"/>
      <c r="D45" s="86"/>
      <c r="E45" s="7">
        <v>60</v>
      </c>
      <c r="F45" s="8">
        <f>SUM(F46:F51)</f>
        <v>50</v>
      </c>
      <c r="G45" s="9">
        <f>SUM(G46:G51)</f>
        <v>0</v>
      </c>
      <c r="H45" s="40"/>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38" customFormat="1" ht="24" customHeight="1" x14ac:dyDescent="0.25">
      <c r="A52" s="40"/>
      <c r="B52" s="94" t="s">
        <v>73</v>
      </c>
      <c r="C52" s="95"/>
      <c r="D52" s="96"/>
      <c r="E52" s="21">
        <f>E14+E32+E45</f>
        <v>100</v>
      </c>
      <c r="F52" s="21">
        <f>F14+F32+F45</f>
        <v>79</v>
      </c>
      <c r="G52" s="22">
        <f>G14+G32+G45</f>
        <v>20</v>
      </c>
      <c r="H52" s="40"/>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79</v>
      </c>
      <c r="G54" s="22">
        <f>ROUND(G52-G53,1)</f>
        <v>20</v>
      </c>
      <c r="H54" s="40"/>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1" t="s">
        <v>81</v>
      </c>
      <c r="F58" s="41" t="s">
        <v>82</v>
      </c>
      <c r="G58" s="41" t="s">
        <v>83</v>
      </c>
      <c r="H58" s="41"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79</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38"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31" zoomScaleNormal="100" workbookViewId="0">
      <selection activeCell="K34" sqref="K34"/>
    </sheetView>
  </sheetViews>
  <sheetFormatPr defaultRowHeight="15.6" x14ac:dyDescent="0.25"/>
  <cols>
    <col min="1" max="1" width="5.3984375" style="42" bestFit="1" customWidth="1"/>
    <col min="2" max="2" width="26.69921875" style="1" customWidth="1"/>
    <col min="3" max="3" width="13.296875" style="42" customWidth="1"/>
    <col min="4" max="4" width="10.59765625" style="42" customWidth="1"/>
    <col min="5" max="5" width="10.398437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6.69921875" style="42" customWidth="1"/>
    <col min="259" max="259" width="13.296875" style="42" customWidth="1"/>
    <col min="260" max="260" width="10.59765625" style="42" customWidth="1"/>
    <col min="261" max="261" width="10.398437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6.69921875" style="42" customWidth="1"/>
    <col min="515" max="515" width="13.296875" style="42" customWidth="1"/>
    <col min="516" max="516" width="10.59765625" style="42" customWidth="1"/>
    <col min="517" max="517" width="10.398437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6.69921875" style="42" customWidth="1"/>
    <col min="771" max="771" width="13.296875" style="42" customWidth="1"/>
    <col min="772" max="772" width="10.59765625" style="42" customWidth="1"/>
    <col min="773" max="773" width="10.398437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6.69921875" style="42" customWidth="1"/>
    <col min="1027" max="1027" width="13.296875" style="42" customWidth="1"/>
    <col min="1028" max="1028" width="10.59765625" style="42" customWidth="1"/>
    <col min="1029" max="1029" width="10.398437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6.69921875" style="42" customWidth="1"/>
    <col min="1283" max="1283" width="13.296875" style="42" customWidth="1"/>
    <col min="1284" max="1284" width="10.59765625" style="42" customWidth="1"/>
    <col min="1285" max="1285" width="10.398437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6.69921875" style="42" customWidth="1"/>
    <col min="1539" max="1539" width="13.296875" style="42" customWidth="1"/>
    <col min="1540" max="1540" width="10.59765625" style="42" customWidth="1"/>
    <col min="1541" max="1541" width="10.398437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6.69921875" style="42" customWidth="1"/>
    <col min="1795" max="1795" width="13.296875" style="42" customWidth="1"/>
    <col min="1796" max="1796" width="10.59765625" style="42" customWidth="1"/>
    <col min="1797" max="1797" width="10.398437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6.69921875" style="42" customWidth="1"/>
    <col min="2051" max="2051" width="13.296875" style="42" customWidth="1"/>
    <col min="2052" max="2052" width="10.59765625" style="42" customWidth="1"/>
    <col min="2053" max="2053" width="10.398437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6.69921875" style="42" customWidth="1"/>
    <col min="2307" max="2307" width="13.296875" style="42" customWidth="1"/>
    <col min="2308" max="2308" width="10.59765625" style="42" customWidth="1"/>
    <col min="2309" max="2309" width="10.398437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6.69921875" style="42" customWidth="1"/>
    <col min="2563" max="2563" width="13.296875" style="42" customWidth="1"/>
    <col min="2564" max="2564" width="10.59765625" style="42" customWidth="1"/>
    <col min="2565" max="2565" width="10.398437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6.69921875" style="42" customWidth="1"/>
    <col min="2819" max="2819" width="13.296875" style="42" customWidth="1"/>
    <col min="2820" max="2820" width="10.59765625" style="42" customWidth="1"/>
    <col min="2821" max="2821" width="10.398437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6.69921875" style="42" customWidth="1"/>
    <col min="3075" max="3075" width="13.296875" style="42" customWidth="1"/>
    <col min="3076" max="3076" width="10.59765625" style="42" customWidth="1"/>
    <col min="3077" max="3077" width="10.398437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6.69921875" style="42" customWidth="1"/>
    <col min="3331" max="3331" width="13.296875" style="42" customWidth="1"/>
    <col min="3332" max="3332" width="10.59765625" style="42" customWidth="1"/>
    <col min="3333" max="3333" width="10.398437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6.69921875" style="42" customWidth="1"/>
    <col min="3587" max="3587" width="13.296875" style="42" customWidth="1"/>
    <col min="3588" max="3588" width="10.59765625" style="42" customWidth="1"/>
    <col min="3589" max="3589" width="10.398437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6.69921875" style="42" customWidth="1"/>
    <col min="3843" max="3843" width="13.296875" style="42" customWidth="1"/>
    <col min="3844" max="3844" width="10.59765625" style="42" customWidth="1"/>
    <col min="3845" max="3845" width="10.398437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6.69921875" style="42" customWidth="1"/>
    <col min="4099" max="4099" width="13.296875" style="42" customWidth="1"/>
    <col min="4100" max="4100" width="10.59765625" style="42" customWidth="1"/>
    <col min="4101" max="4101" width="10.398437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6.69921875" style="42" customWidth="1"/>
    <col min="4355" max="4355" width="13.296875" style="42" customWidth="1"/>
    <col min="4356" max="4356" width="10.59765625" style="42" customWidth="1"/>
    <col min="4357" max="4357" width="10.398437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6.69921875" style="42" customWidth="1"/>
    <col min="4611" max="4611" width="13.296875" style="42" customWidth="1"/>
    <col min="4612" max="4612" width="10.59765625" style="42" customWidth="1"/>
    <col min="4613" max="4613" width="10.398437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6.69921875" style="42" customWidth="1"/>
    <col min="4867" max="4867" width="13.296875" style="42" customWidth="1"/>
    <col min="4868" max="4868" width="10.59765625" style="42" customWidth="1"/>
    <col min="4869" max="4869" width="10.398437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6.69921875" style="42" customWidth="1"/>
    <col min="5123" max="5123" width="13.296875" style="42" customWidth="1"/>
    <col min="5124" max="5124" width="10.59765625" style="42" customWidth="1"/>
    <col min="5125" max="5125" width="10.398437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6.69921875" style="42" customWidth="1"/>
    <col min="5379" max="5379" width="13.296875" style="42" customWidth="1"/>
    <col min="5380" max="5380" width="10.59765625" style="42" customWidth="1"/>
    <col min="5381" max="5381" width="10.398437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6.69921875" style="42" customWidth="1"/>
    <col min="5635" max="5635" width="13.296875" style="42" customWidth="1"/>
    <col min="5636" max="5636" width="10.59765625" style="42" customWidth="1"/>
    <col min="5637" max="5637" width="10.398437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6.69921875" style="42" customWidth="1"/>
    <col min="5891" max="5891" width="13.296875" style="42" customWidth="1"/>
    <col min="5892" max="5892" width="10.59765625" style="42" customWidth="1"/>
    <col min="5893" max="5893" width="10.398437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6.69921875" style="42" customWidth="1"/>
    <col min="6147" max="6147" width="13.296875" style="42" customWidth="1"/>
    <col min="6148" max="6148" width="10.59765625" style="42" customWidth="1"/>
    <col min="6149" max="6149" width="10.398437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6.69921875" style="42" customWidth="1"/>
    <col min="6403" max="6403" width="13.296875" style="42" customWidth="1"/>
    <col min="6404" max="6404" width="10.59765625" style="42" customWidth="1"/>
    <col min="6405" max="6405" width="10.398437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6.69921875" style="42" customWidth="1"/>
    <col min="6659" max="6659" width="13.296875" style="42" customWidth="1"/>
    <col min="6660" max="6660" width="10.59765625" style="42" customWidth="1"/>
    <col min="6661" max="6661" width="10.398437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6.69921875" style="42" customWidth="1"/>
    <col min="6915" max="6915" width="13.296875" style="42" customWidth="1"/>
    <col min="6916" max="6916" width="10.59765625" style="42" customWidth="1"/>
    <col min="6917" max="6917" width="10.398437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6.69921875" style="42" customWidth="1"/>
    <col min="7171" max="7171" width="13.296875" style="42" customWidth="1"/>
    <col min="7172" max="7172" width="10.59765625" style="42" customWidth="1"/>
    <col min="7173" max="7173" width="10.398437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6.69921875" style="42" customWidth="1"/>
    <col min="7427" max="7427" width="13.296875" style="42" customWidth="1"/>
    <col min="7428" max="7428" width="10.59765625" style="42" customWidth="1"/>
    <col min="7429" max="7429" width="10.398437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6.69921875" style="42" customWidth="1"/>
    <col min="7683" max="7683" width="13.296875" style="42" customWidth="1"/>
    <col min="7684" max="7684" width="10.59765625" style="42" customWidth="1"/>
    <col min="7685" max="7685" width="10.398437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6.69921875" style="42" customWidth="1"/>
    <col min="7939" max="7939" width="13.296875" style="42" customWidth="1"/>
    <col min="7940" max="7940" width="10.59765625" style="42" customWidth="1"/>
    <col min="7941" max="7941" width="10.398437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6.69921875" style="42" customWidth="1"/>
    <col min="8195" max="8195" width="13.296875" style="42" customWidth="1"/>
    <col min="8196" max="8196" width="10.59765625" style="42" customWidth="1"/>
    <col min="8197" max="8197" width="10.398437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6.69921875" style="42" customWidth="1"/>
    <col min="8451" max="8451" width="13.296875" style="42" customWidth="1"/>
    <col min="8452" max="8452" width="10.59765625" style="42" customWidth="1"/>
    <col min="8453" max="8453" width="10.398437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6.69921875" style="42" customWidth="1"/>
    <col min="8707" max="8707" width="13.296875" style="42" customWidth="1"/>
    <col min="8708" max="8708" width="10.59765625" style="42" customWidth="1"/>
    <col min="8709" max="8709" width="10.398437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6.69921875" style="42" customWidth="1"/>
    <col min="8963" max="8963" width="13.296875" style="42" customWidth="1"/>
    <col min="8964" max="8964" width="10.59765625" style="42" customWidth="1"/>
    <col min="8965" max="8965" width="10.398437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6.69921875" style="42" customWidth="1"/>
    <col min="9219" max="9219" width="13.296875" style="42" customWidth="1"/>
    <col min="9220" max="9220" width="10.59765625" style="42" customWidth="1"/>
    <col min="9221" max="9221" width="10.398437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6.69921875" style="42" customWidth="1"/>
    <col min="9475" max="9475" width="13.296875" style="42" customWidth="1"/>
    <col min="9476" max="9476" width="10.59765625" style="42" customWidth="1"/>
    <col min="9477" max="9477" width="10.398437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6.69921875" style="42" customWidth="1"/>
    <col min="9731" max="9731" width="13.296875" style="42" customWidth="1"/>
    <col min="9732" max="9732" width="10.59765625" style="42" customWidth="1"/>
    <col min="9733" max="9733" width="10.398437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6.69921875" style="42" customWidth="1"/>
    <col min="9987" max="9987" width="13.296875" style="42" customWidth="1"/>
    <col min="9988" max="9988" width="10.59765625" style="42" customWidth="1"/>
    <col min="9989" max="9989" width="10.398437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6.69921875" style="42" customWidth="1"/>
    <col min="10243" max="10243" width="13.296875" style="42" customWidth="1"/>
    <col min="10244" max="10244" width="10.59765625" style="42" customWidth="1"/>
    <col min="10245" max="10245" width="10.398437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6.69921875" style="42" customWidth="1"/>
    <col min="10499" max="10499" width="13.296875" style="42" customWidth="1"/>
    <col min="10500" max="10500" width="10.59765625" style="42" customWidth="1"/>
    <col min="10501" max="10501" width="10.398437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6.69921875" style="42" customWidth="1"/>
    <col min="10755" max="10755" width="13.296875" style="42" customWidth="1"/>
    <col min="10756" max="10756" width="10.59765625" style="42" customWidth="1"/>
    <col min="10757" max="10757" width="10.398437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6.69921875" style="42" customWidth="1"/>
    <col min="11011" max="11011" width="13.296875" style="42" customWidth="1"/>
    <col min="11012" max="11012" width="10.59765625" style="42" customWidth="1"/>
    <col min="11013" max="11013" width="10.398437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6.69921875" style="42" customWidth="1"/>
    <col min="11267" max="11267" width="13.296875" style="42" customWidth="1"/>
    <col min="11268" max="11268" width="10.59765625" style="42" customWidth="1"/>
    <col min="11269" max="11269" width="10.398437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6.69921875" style="42" customWidth="1"/>
    <col min="11523" max="11523" width="13.296875" style="42" customWidth="1"/>
    <col min="11524" max="11524" width="10.59765625" style="42" customWidth="1"/>
    <col min="11525" max="11525" width="10.398437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6.69921875" style="42" customWidth="1"/>
    <col min="11779" max="11779" width="13.296875" style="42" customWidth="1"/>
    <col min="11780" max="11780" width="10.59765625" style="42" customWidth="1"/>
    <col min="11781" max="11781" width="10.398437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6.69921875" style="42" customWidth="1"/>
    <col min="12035" max="12035" width="13.296875" style="42" customWidth="1"/>
    <col min="12036" max="12036" width="10.59765625" style="42" customWidth="1"/>
    <col min="12037" max="12037" width="10.398437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6.69921875" style="42" customWidth="1"/>
    <col min="12291" max="12291" width="13.296875" style="42" customWidth="1"/>
    <col min="12292" max="12292" width="10.59765625" style="42" customWidth="1"/>
    <col min="12293" max="12293" width="10.398437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6.69921875" style="42" customWidth="1"/>
    <col min="12547" max="12547" width="13.296875" style="42" customWidth="1"/>
    <col min="12548" max="12548" width="10.59765625" style="42" customWidth="1"/>
    <col min="12549" max="12549" width="10.398437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6.69921875" style="42" customWidth="1"/>
    <col min="12803" max="12803" width="13.296875" style="42" customWidth="1"/>
    <col min="12804" max="12804" width="10.59765625" style="42" customWidth="1"/>
    <col min="12805" max="12805" width="10.398437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6.69921875" style="42" customWidth="1"/>
    <col min="13059" max="13059" width="13.296875" style="42" customWidth="1"/>
    <col min="13060" max="13060" width="10.59765625" style="42" customWidth="1"/>
    <col min="13061" max="13061" width="10.398437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6.69921875" style="42" customWidth="1"/>
    <col min="13315" max="13315" width="13.296875" style="42" customWidth="1"/>
    <col min="13316" max="13316" width="10.59765625" style="42" customWidth="1"/>
    <col min="13317" max="13317" width="10.398437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6.69921875" style="42" customWidth="1"/>
    <col min="13571" max="13571" width="13.296875" style="42" customWidth="1"/>
    <col min="13572" max="13572" width="10.59765625" style="42" customWidth="1"/>
    <col min="13573" max="13573" width="10.398437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6.69921875" style="42" customWidth="1"/>
    <col min="13827" max="13827" width="13.296875" style="42" customWidth="1"/>
    <col min="13828" max="13828" width="10.59765625" style="42" customWidth="1"/>
    <col min="13829" max="13829" width="10.398437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6.69921875" style="42" customWidth="1"/>
    <col min="14083" max="14083" width="13.296875" style="42" customWidth="1"/>
    <col min="14084" max="14084" width="10.59765625" style="42" customWidth="1"/>
    <col min="14085" max="14085" width="10.398437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6.69921875" style="42" customWidth="1"/>
    <col min="14339" max="14339" width="13.296875" style="42" customWidth="1"/>
    <col min="14340" max="14340" width="10.59765625" style="42" customWidth="1"/>
    <col min="14341" max="14341" width="10.398437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6.69921875" style="42" customWidth="1"/>
    <col min="14595" max="14595" width="13.296875" style="42" customWidth="1"/>
    <col min="14596" max="14596" width="10.59765625" style="42" customWidth="1"/>
    <col min="14597" max="14597" width="10.398437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6.69921875" style="42" customWidth="1"/>
    <col min="14851" max="14851" width="13.296875" style="42" customWidth="1"/>
    <col min="14852" max="14852" width="10.59765625" style="42" customWidth="1"/>
    <col min="14853" max="14853" width="10.398437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6.69921875" style="42" customWidth="1"/>
    <col min="15107" max="15107" width="13.296875" style="42" customWidth="1"/>
    <col min="15108" max="15108" width="10.59765625" style="42" customWidth="1"/>
    <col min="15109" max="15109" width="10.398437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6.69921875" style="42" customWidth="1"/>
    <col min="15363" max="15363" width="13.296875" style="42" customWidth="1"/>
    <col min="15364" max="15364" width="10.59765625" style="42" customWidth="1"/>
    <col min="15365" max="15365" width="10.398437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6.69921875" style="42" customWidth="1"/>
    <col min="15619" max="15619" width="13.296875" style="42" customWidth="1"/>
    <col min="15620" max="15620" width="10.59765625" style="42" customWidth="1"/>
    <col min="15621" max="15621" width="10.398437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6.69921875" style="42" customWidth="1"/>
    <col min="15875" max="15875" width="13.296875" style="42" customWidth="1"/>
    <col min="15876" max="15876" width="10.59765625" style="42" customWidth="1"/>
    <col min="15877" max="15877" width="10.398437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6.69921875" style="42" customWidth="1"/>
    <col min="16131" max="16131" width="13.296875" style="42" customWidth="1"/>
    <col min="16132" max="16132" width="10.59765625" style="42" customWidth="1"/>
    <col min="16133" max="16133" width="10.398437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62" customFormat="1" ht="48.75" customHeight="1" x14ac:dyDescent="0.25">
      <c r="A2" s="75" t="s">
        <v>1</v>
      </c>
      <c r="B2" s="75"/>
      <c r="C2" s="75"/>
      <c r="D2" s="75" t="s">
        <v>2</v>
      </c>
      <c r="E2" s="75"/>
      <c r="F2" s="75"/>
      <c r="G2" s="75"/>
      <c r="H2" s="75"/>
    </row>
    <row r="3" spans="1:8" s="62"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188</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178</v>
      </c>
      <c r="C9" s="78"/>
      <c r="D9" s="78"/>
      <c r="E9" s="78"/>
      <c r="F9" s="78"/>
      <c r="G9" s="78"/>
      <c r="H9" s="78"/>
    </row>
    <row r="10" spans="1:8" s="4" customFormat="1" ht="20.100000000000001" customHeight="1" x14ac:dyDescent="0.25">
      <c r="B10" s="63" t="s">
        <v>165</v>
      </c>
      <c r="C10" s="48">
        <v>11100096272</v>
      </c>
      <c r="D10" s="63"/>
      <c r="E10" s="63"/>
      <c r="F10" s="63"/>
      <c r="G10" s="63"/>
      <c r="H10" s="63"/>
    </row>
    <row r="11" spans="1:8" s="4" customFormat="1" ht="12" customHeight="1" x14ac:dyDescent="0.25">
      <c r="B11" s="63"/>
      <c r="C11" s="63"/>
    </row>
    <row r="12" spans="1:8" s="62" customFormat="1" ht="52.5" customHeight="1" x14ac:dyDescent="0.25">
      <c r="A12" s="64" t="s">
        <v>7</v>
      </c>
      <c r="B12" s="79" t="s">
        <v>8</v>
      </c>
      <c r="C12" s="79"/>
      <c r="D12" s="79"/>
      <c r="E12" s="64" t="s">
        <v>9</v>
      </c>
      <c r="F12" s="65" t="s">
        <v>10</v>
      </c>
      <c r="G12" s="65" t="s">
        <v>11</v>
      </c>
      <c r="H12" s="64" t="s">
        <v>12</v>
      </c>
    </row>
    <row r="13" spans="1:8" s="6" customFormat="1" ht="16.5" customHeight="1" x14ac:dyDescent="0.25">
      <c r="A13" s="5" t="s">
        <v>13</v>
      </c>
      <c r="B13" s="80" t="s">
        <v>14</v>
      </c>
      <c r="C13" s="81"/>
      <c r="D13" s="82"/>
      <c r="E13" s="5" t="s">
        <v>15</v>
      </c>
      <c r="F13" s="5" t="s">
        <v>16</v>
      </c>
      <c r="G13" s="5" t="s">
        <v>17</v>
      </c>
      <c r="H13" s="5" t="s">
        <v>18</v>
      </c>
    </row>
    <row r="14" spans="1:8" s="62" customFormat="1" ht="93.75" customHeight="1" x14ac:dyDescent="0.25">
      <c r="A14" s="64" t="s">
        <v>19</v>
      </c>
      <c r="B14" s="83" t="s">
        <v>20</v>
      </c>
      <c r="C14" s="83"/>
      <c r="D14" s="83"/>
      <c r="E14" s="7">
        <f>E15+E19+E25+E28</f>
        <v>20</v>
      </c>
      <c r="F14" s="8">
        <f>ROUND(F15+F19+F25+F28,1)</f>
        <v>20</v>
      </c>
      <c r="G14" s="9">
        <f>ROUND(G15+G19+G25+G28,1)</f>
        <v>20</v>
      </c>
      <c r="H14" s="64"/>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62" customFormat="1" ht="27.75" customHeight="1" x14ac:dyDescent="0.25">
      <c r="A32" s="64" t="s">
        <v>50</v>
      </c>
      <c r="B32" s="87" t="s">
        <v>51</v>
      </c>
      <c r="C32" s="88"/>
      <c r="D32" s="89"/>
      <c r="E32" s="7">
        <f>E33+E35+E37+E39+E41+E43</f>
        <v>20</v>
      </c>
      <c r="F32" s="8">
        <f>ROUND(F33+F35+F37+F39+F41+F43,1)</f>
        <v>15</v>
      </c>
      <c r="G32" s="9">
        <f>ROUND(G33+G35+G37+G39+G41+G43,1)</f>
        <v>0</v>
      </c>
      <c r="H32" s="64"/>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8</v>
      </c>
      <c r="G41" s="9">
        <f>G42</f>
        <v>0</v>
      </c>
      <c r="H41" s="10"/>
    </row>
    <row r="42" spans="1:8" s="11" customFormat="1" ht="127.5" customHeight="1" x14ac:dyDescent="0.25">
      <c r="A42" s="10"/>
      <c r="B42" s="72" t="s">
        <v>137</v>
      </c>
      <c r="C42" s="73"/>
      <c r="D42" s="74"/>
      <c r="E42" s="7"/>
      <c r="F42" s="13">
        <v>8</v>
      </c>
      <c r="G42" s="9"/>
      <c r="H42" s="10"/>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62" customFormat="1" ht="61.5" customHeight="1" x14ac:dyDescent="0.25">
      <c r="A45" s="64" t="s">
        <v>65</v>
      </c>
      <c r="B45" s="84" t="s">
        <v>66</v>
      </c>
      <c r="C45" s="85"/>
      <c r="D45" s="86"/>
      <c r="E45" s="7">
        <v>60</v>
      </c>
      <c r="F45" s="8">
        <f>SUM(F46:F51)</f>
        <v>50</v>
      </c>
      <c r="G45" s="9">
        <f>SUM(G46:G51)</f>
        <v>0</v>
      </c>
      <c r="H45" s="64"/>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62" customFormat="1" ht="24" customHeight="1" x14ac:dyDescent="0.25">
      <c r="A52" s="64"/>
      <c r="B52" s="94" t="s">
        <v>73</v>
      </c>
      <c r="C52" s="95"/>
      <c r="D52" s="96"/>
      <c r="E52" s="21">
        <f>E14+E32+E45</f>
        <v>100</v>
      </c>
      <c r="F52" s="21">
        <f>F14+F32+F45</f>
        <v>85</v>
      </c>
      <c r="G52" s="22">
        <f>G14+G32+G45</f>
        <v>20</v>
      </c>
      <c r="H52" s="64"/>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85</v>
      </c>
      <c r="G54" s="22">
        <f>ROUND(G52-G53,1)</f>
        <v>20</v>
      </c>
      <c r="H54" s="64"/>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65" t="s">
        <v>81</v>
      </c>
      <c r="F58" s="65" t="s">
        <v>82</v>
      </c>
      <c r="G58" s="65" t="s">
        <v>83</v>
      </c>
      <c r="H58" s="65"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85</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62"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B14" sqref="B14:D16"/>
    </sheetView>
  </sheetViews>
  <sheetFormatPr defaultRowHeight="15.6" x14ac:dyDescent="0.25"/>
  <cols>
    <col min="1" max="1" width="5.3984375" style="42" bestFit="1" customWidth="1"/>
    <col min="2" max="2" width="26.69921875" style="1" customWidth="1"/>
    <col min="3" max="3" width="13.296875" style="42" customWidth="1"/>
    <col min="4" max="4" width="10.59765625" style="42" customWidth="1"/>
    <col min="5" max="5" width="10.398437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6.69921875" style="42" customWidth="1"/>
    <col min="259" max="259" width="13.296875" style="42" customWidth="1"/>
    <col min="260" max="260" width="10.59765625" style="42" customWidth="1"/>
    <col min="261" max="261" width="10.398437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6.69921875" style="42" customWidth="1"/>
    <col min="515" max="515" width="13.296875" style="42" customWidth="1"/>
    <col min="516" max="516" width="10.59765625" style="42" customWidth="1"/>
    <col min="517" max="517" width="10.398437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6.69921875" style="42" customWidth="1"/>
    <col min="771" max="771" width="13.296875" style="42" customWidth="1"/>
    <col min="772" max="772" width="10.59765625" style="42" customWidth="1"/>
    <col min="773" max="773" width="10.398437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6.69921875" style="42" customWidth="1"/>
    <col min="1027" max="1027" width="13.296875" style="42" customWidth="1"/>
    <col min="1028" max="1028" width="10.59765625" style="42" customWidth="1"/>
    <col min="1029" max="1029" width="10.398437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6.69921875" style="42" customWidth="1"/>
    <col min="1283" max="1283" width="13.296875" style="42" customWidth="1"/>
    <col min="1284" max="1284" width="10.59765625" style="42" customWidth="1"/>
    <col min="1285" max="1285" width="10.398437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6.69921875" style="42" customWidth="1"/>
    <col min="1539" max="1539" width="13.296875" style="42" customWidth="1"/>
    <col min="1540" max="1540" width="10.59765625" style="42" customWidth="1"/>
    <col min="1541" max="1541" width="10.398437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6.69921875" style="42" customWidth="1"/>
    <col min="1795" max="1795" width="13.296875" style="42" customWidth="1"/>
    <col min="1796" max="1796" width="10.59765625" style="42" customWidth="1"/>
    <col min="1797" max="1797" width="10.398437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6.69921875" style="42" customWidth="1"/>
    <col min="2051" max="2051" width="13.296875" style="42" customWidth="1"/>
    <col min="2052" max="2052" width="10.59765625" style="42" customWidth="1"/>
    <col min="2053" max="2053" width="10.398437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6.69921875" style="42" customWidth="1"/>
    <col min="2307" max="2307" width="13.296875" style="42" customWidth="1"/>
    <col min="2308" max="2308" width="10.59765625" style="42" customWidth="1"/>
    <col min="2309" max="2309" width="10.398437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6.69921875" style="42" customWidth="1"/>
    <col min="2563" max="2563" width="13.296875" style="42" customWidth="1"/>
    <col min="2564" max="2564" width="10.59765625" style="42" customWidth="1"/>
    <col min="2565" max="2565" width="10.398437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6.69921875" style="42" customWidth="1"/>
    <col min="2819" max="2819" width="13.296875" style="42" customWidth="1"/>
    <col min="2820" max="2820" width="10.59765625" style="42" customWidth="1"/>
    <col min="2821" max="2821" width="10.398437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6.69921875" style="42" customWidth="1"/>
    <col min="3075" max="3075" width="13.296875" style="42" customWidth="1"/>
    <col min="3076" max="3076" width="10.59765625" style="42" customWidth="1"/>
    <col min="3077" max="3077" width="10.398437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6.69921875" style="42" customWidth="1"/>
    <col min="3331" max="3331" width="13.296875" style="42" customWidth="1"/>
    <col min="3332" max="3332" width="10.59765625" style="42" customWidth="1"/>
    <col min="3333" max="3333" width="10.398437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6.69921875" style="42" customWidth="1"/>
    <col min="3587" max="3587" width="13.296875" style="42" customWidth="1"/>
    <col min="3588" max="3588" width="10.59765625" style="42" customWidth="1"/>
    <col min="3589" max="3589" width="10.398437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6.69921875" style="42" customWidth="1"/>
    <col min="3843" max="3843" width="13.296875" style="42" customWidth="1"/>
    <col min="3844" max="3844" width="10.59765625" style="42" customWidth="1"/>
    <col min="3845" max="3845" width="10.398437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6.69921875" style="42" customWidth="1"/>
    <col min="4099" max="4099" width="13.296875" style="42" customWidth="1"/>
    <col min="4100" max="4100" width="10.59765625" style="42" customWidth="1"/>
    <col min="4101" max="4101" width="10.398437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6.69921875" style="42" customWidth="1"/>
    <col min="4355" max="4355" width="13.296875" style="42" customWidth="1"/>
    <col min="4356" max="4356" width="10.59765625" style="42" customWidth="1"/>
    <col min="4357" max="4357" width="10.398437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6.69921875" style="42" customWidth="1"/>
    <col min="4611" max="4611" width="13.296875" style="42" customWidth="1"/>
    <col min="4612" max="4612" width="10.59765625" style="42" customWidth="1"/>
    <col min="4613" max="4613" width="10.398437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6.69921875" style="42" customWidth="1"/>
    <col min="4867" max="4867" width="13.296875" style="42" customWidth="1"/>
    <col min="4868" max="4868" width="10.59765625" style="42" customWidth="1"/>
    <col min="4869" max="4869" width="10.398437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6.69921875" style="42" customWidth="1"/>
    <col min="5123" max="5123" width="13.296875" style="42" customWidth="1"/>
    <col min="5124" max="5124" width="10.59765625" style="42" customWidth="1"/>
    <col min="5125" max="5125" width="10.398437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6.69921875" style="42" customWidth="1"/>
    <col min="5379" max="5379" width="13.296875" style="42" customWidth="1"/>
    <col min="5380" max="5380" width="10.59765625" style="42" customWidth="1"/>
    <col min="5381" max="5381" width="10.398437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6.69921875" style="42" customWidth="1"/>
    <col min="5635" max="5635" width="13.296875" style="42" customWidth="1"/>
    <col min="5636" max="5636" width="10.59765625" style="42" customWidth="1"/>
    <col min="5637" max="5637" width="10.398437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6.69921875" style="42" customWidth="1"/>
    <col min="5891" max="5891" width="13.296875" style="42" customWidth="1"/>
    <col min="5892" max="5892" width="10.59765625" style="42" customWidth="1"/>
    <col min="5893" max="5893" width="10.398437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6.69921875" style="42" customWidth="1"/>
    <col min="6147" max="6147" width="13.296875" style="42" customWidth="1"/>
    <col min="6148" max="6148" width="10.59765625" style="42" customWidth="1"/>
    <col min="6149" max="6149" width="10.398437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6.69921875" style="42" customWidth="1"/>
    <col min="6403" max="6403" width="13.296875" style="42" customWidth="1"/>
    <col min="6404" max="6404" width="10.59765625" style="42" customWidth="1"/>
    <col min="6405" max="6405" width="10.398437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6.69921875" style="42" customWidth="1"/>
    <col min="6659" max="6659" width="13.296875" style="42" customWidth="1"/>
    <col min="6660" max="6660" width="10.59765625" style="42" customWidth="1"/>
    <col min="6661" max="6661" width="10.398437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6.69921875" style="42" customWidth="1"/>
    <col min="6915" max="6915" width="13.296875" style="42" customWidth="1"/>
    <col min="6916" max="6916" width="10.59765625" style="42" customWidth="1"/>
    <col min="6917" max="6917" width="10.398437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6.69921875" style="42" customWidth="1"/>
    <col min="7171" max="7171" width="13.296875" style="42" customWidth="1"/>
    <col min="7172" max="7172" width="10.59765625" style="42" customWidth="1"/>
    <col min="7173" max="7173" width="10.398437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6.69921875" style="42" customWidth="1"/>
    <col min="7427" max="7427" width="13.296875" style="42" customWidth="1"/>
    <col min="7428" max="7428" width="10.59765625" style="42" customWidth="1"/>
    <col min="7429" max="7429" width="10.398437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6.69921875" style="42" customWidth="1"/>
    <col min="7683" max="7683" width="13.296875" style="42" customWidth="1"/>
    <col min="7684" max="7684" width="10.59765625" style="42" customWidth="1"/>
    <col min="7685" max="7685" width="10.398437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6.69921875" style="42" customWidth="1"/>
    <col min="7939" max="7939" width="13.296875" style="42" customWidth="1"/>
    <col min="7940" max="7940" width="10.59765625" style="42" customWidth="1"/>
    <col min="7941" max="7941" width="10.398437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6.69921875" style="42" customWidth="1"/>
    <col min="8195" max="8195" width="13.296875" style="42" customWidth="1"/>
    <col min="8196" max="8196" width="10.59765625" style="42" customWidth="1"/>
    <col min="8197" max="8197" width="10.398437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6.69921875" style="42" customWidth="1"/>
    <col min="8451" max="8451" width="13.296875" style="42" customWidth="1"/>
    <col min="8452" max="8452" width="10.59765625" style="42" customWidth="1"/>
    <col min="8453" max="8453" width="10.398437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6.69921875" style="42" customWidth="1"/>
    <col min="8707" max="8707" width="13.296875" style="42" customWidth="1"/>
    <col min="8708" max="8708" width="10.59765625" style="42" customWidth="1"/>
    <col min="8709" max="8709" width="10.398437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6.69921875" style="42" customWidth="1"/>
    <col min="8963" max="8963" width="13.296875" style="42" customWidth="1"/>
    <col min="8964" max="8964" width="10.59765625" style="42" customWidth="1"/>
    <col min="8965" max="8965" width="10.398437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6.69921875" style="42" customWidth="1"/>
    <col min="9219" max="9219" width="13.296875" style="42" customWidth="1"/>
    <col min="9220" max="9220" width="10.59765625" style="42" customWidth="1"/>
    <col min="9221" max="9221" width="10.398437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6.69921875" style="42" customWidth="1"/>
    <col min="9475" max="9475" width="13.296875" style="42" customWidth="1"/>
    <col min="9476" max="9476" width="10.59765625" style="42" customWidth="1"/>
    <col min="9477" max="9477" width="10.398437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6.69921875" style="42" customWidth="1"/>
    <col min="9731" max="9731" width="13.296875" style="42" customWidth="1"/>
    <col min="9732" max="9732" width="10.59765625" style="42" customWidth="1"/>
    <col min="9733" max="9733" width="10.398437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6.69921875" style="42" customWidth="1"/>
    <col min="9987" max="9987" width="13.296875" style="42" customWidth="1"/>
    <col min="9988" max="9988" width="10.59765625" style="42" customWidth="1"/>
    <col min="9989" max="9989" width="10.398437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6.69921875" style="42" customWidth="1"/>
    <col min="10243" max="10243" width="13.296875" style="42" customWidth="1"/>
    <col min="10244" max="10244" width="10.59765625" style="42" customWidth="1"/>
    <col min="10245" max="10245" width="10.398437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6.69921875" style="42" customWidth="1"/>
    <col min="10499" max="10499" width="13.296875" style="42" customWidth="1"/>
    <col min="10500" max="10500" width="10.59765625" style="42" customWidth="1"/>
    <col min="10501" max="10501" width="10.398437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6.69921875" style="42" customWidth="1"/>
    <col min="10755" max="10755" width="13.296875" style="42" customWidth="1"/>
    <col min="10756" max="10756" width="10.59765625" style="42" customWidth="1"/>
    <col min="10757" max="10757" width="10.398437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6.69921875" style="42" customWidth="1"/>
    <col min="11011" max="11011" width="13.296875" style="42" customWidth="1"/>
    <col min="11012" max="11012" width="10.59765625" style="42" customWidth="1"/>
    <col min="11013" max="11013" width="10.398437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6.69921875" style="42" customWidth="1"/>
    <col min="11267" max="11267" width="13.296875" style="42" customWidth="1"/>
    <col min="11268" max="11268" width="10.59765625" style="42" customWidth="1"/>
    <col min="11269" max="11269" width="10.398437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6.69921875" style="42" customWidth="1"/>
    <col min="11523" max="11523" width="13.296875" style="42" customWidth="1"/>
    <col min="11524" max="11524" width="10.59765625" style="42" customWidth="1"/>
    <col min="11525" max="11525" width="10.398437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6.69921875" style="42" customWidth="1"/>
    <col min="11779" max="11779" width="13.296875" style="42" customWidth="1"/>
    <col min="11780" max="11780" width="10.59765625" style="42" customWidth="1"/>
    <col min="11781" max="11781" width="10.398437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6.69921875" style="42" customWidth="1"/>
    <col min="12035" max="12035" width="13.296875" style="42" customWidth="1"/>
    <col min="12036" max="12036" width="10.59765625" style="42" customWidth="1"/>
    <col min="12037" max="12037" width="10.398437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6.69921875" style="42" customWidth="1"/>
    <col min="12291" max="12291" width="13.296875" style="42" customWidth="1"/>
    <col min="12292" max="12292" width="10.59765625" style="42" customWidth="1"/>
    <col min="12293" max="12293" width="10.398437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6.69921875" style="42" customWidth="1"/>
    <col min="12547" max="12547" width="13.296875" style="42" customWidth="1"/>
    <col min="12548" max="12548" width="10.59765625" style="42" customWidth="1"/>
    <col min="12549" max="12549" width="10.398437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6.69921875" style="42" customWidth="1"/>
    <col min="12803" max="12803" width="13.296875" style="42" customWidth="1"/>
    <col min="12804" max="12804" width="10.59765625" style="42" customWidth="1"/>
    <col min="12805" max="12805" width="10.398437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6.69921875" style="42" customWidth="1"/>
    <col min="13059" max="13059" width="13.296875" style="42" customWidth="1"/>
    <col min="13060" max="13060" width="10.59765625" style="42" customWidth="1"/>
    <col min="13061" max="13061" width="10.398437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6.69921875" style="42" customWidth="1"/>
    <col min="13315" max="13315" width="13.296875" style="42" customWidth="1"/>
    <col min="13316" max="13316" width="10.59765625" style="42" customWidth="1"/>
    <col min="13317" max="13317" width="10.398437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6.69921875" style="42" customWidth="1"/>
    <col min="13571" max="13571" width="13.296875" style="42" customWidth="1"/>
    <col min="13572" max="13572" width="10.59765625" style="42" customWidth="1"/>
    <col min="13573" max="13573" width="10.398437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6.69921875" style="42" customWidth="1"/>
    <col min="13827" max="13827" width="13.296875" style="42" customWidth="1"/>
    <col min="13828" max="13828" width="10.59765625" style="42" customWidth="1"/>
    <col min="13829" max="13829" width="10.398437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6.69921875" style="42" customWidth="1"/>
    <col min="14083" max="14083" width="13.296875" style="42" customWidth="1"/>
    <col min="14084" max="14084" width="10.59765625" style="42" customWidth="1"/>
    <col min="14085" max="14085" width="10.398437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6.69921875" style="42" customWidth="1"/>
    <col min="14339" max="14339" width="13.296875" style="42" customWidth="1"/>
    <col min="14340" max="14340" width="10.59765625" style="42" customWidth="1"/>
    <col min="14341" max="14341" width="10.398437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6.69921875" style="42" customWidth="1"/>
    <col min="14595" max="14595" width="13.296875" style="42" customWidth="1"/>
    <col min="14596" max="14596" width="10.59765625" style="42" customWidth="1"/>
    <col min="14597" max="14597" width="10.398437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6.69921875" style="42" customWidth="1"/>
    <col min="14851" max="14851" width="13.296875" style="42" customWidth="1"/>
    <col min="14852" max="14852" width="10.59765625" style="42" customWidth="1"/>
    <col min="14853" max="14853" width="10.398437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6.69921875" style="42" customWidth="1"/>
    <col min="15107" max="15107" width="13.296875" style="42" customWidth="1"/>
    <col min="15108" max="15108" width="10.59765625" style="42" customWidth="1"/>
    <col min="15109" max="15109" width="10.398437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6.69921875" style="42" customWidth="1"/>
    <col min="15363" max="15363" width="13.296875" style="42" customWidth="1"/>
    <col min="15364" max="15364" width="10.59765625" style="42" customWidth="1"/>
    <col min="15365" max="15365" width="10.398437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6.69921875" style="42" customWidth="1"/>
    <col min="15619" max="15619" width="13.296875" style="42" customWidth="1"/>
    <col min="15620" max="15620" width="10.59765625" style="42" customWidth="1"/>
    <col min="15621" max="15621" width="10.398437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6.69921875" style="42" customWidth="1"/>
    <col min="15875" max="15875" width="13.296875" style="42" customWidth="1"/>
    <col min="15876" max="15876" width="10.59765625" style="42" customWidth="1"/>
    <col min="15877" max="15877" width="10.398437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6.69921875" style="42" customWidth="1"/>
    <col min="16131" max="16131" width="13.296875" style="42" customWidth="1"/>
    <col min="16132" max="16132" width="10.59765625" style="42" customWidth="1"/>
    <col min="16133" max="16133" width="10.398437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62" customFormat="1" ht="48.75" customHeight="1" x14ac:dyDescent="0.25">
      <c r="A2" s="75" t="s">
        <v>1</v>
      </c>
      <c r="B2" s="75"/>
      <c r="C2" s="75"/>
      <c r="D2" s="75" t="s">
        <v>2</v>
      </c>
      <c r="E2" s="75"/>
      <c r="F2" s="75"/>
      <c r="G2" s="75"/>
      <c r="H2" s="75"/>
    </row>
    <row r="3" spans="1:8" s="62"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189</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178</v>
      </c>
      <c r="C9" s="78"/>
      <c r="D9" s="78"/>
      <c r="E9" s="78"/>
      <c r="F9" s="78"/>
      <c r="G9" s="78"/>
      <c r="H9" s="78"/>
    </row>
    <row r="10" spans="1:8" s="4" customFormat="1" ht="20.100000000000001" customHeight="1" x14ac:dyDescent="0.25">
      <c r="B10" s="63" t="s">
        <v>165</v>
      </c>
      <c r="C10" s="48">
        <v>11100096304</v>
      </c>
      <c r="D10" s="63"/>
      <c r="E10" s="63"/>
      <c r="F10" s="63"/>
      <c r="G10" s="63"/>
      <c r="H10" s="63"/>
    </row>
    <row r="11" spans="1:8" s="4" customFormat="1" ht="12" customHeight="1" x14ac:dyDescent="0.25">
      <c r="B11" s="63"/>
      <c r="C11" s="63"/>
    </row>
    <row r="12" spans="1:8" s="62" customFormat="1" ht="52.5" customHeight="1" x14ac:dyDescent="0.25">
      <c r="A12" s="64" t="s">
        <v>7</v>
      </c>
      <c r="B12" s="79" t="s">
        <v>8</v>
      </c>
      <c r="C12" s="79"/>
      <c r="D12" s="79"/>
      <c r="E12" s="64" t="s">
        <v>9</v>
      </c>
      <c r="F12" s="65" t="s">
        <v>10</v>
      </c>
      <c r="G12" s="65" t="s">
        <v>11</v>
      </c>
      <c r="H12" s="64" t="s">
        <v>12</v>
      </c>
    </row>
    <row r="13" spans="1:8" s="6" customFormat="1" ht="16.5" customHeight="1" x14ac:dyDescent="0.25">
      <c r="A13" s="5" t="s">
        <v>13</v>
      </c>
      <c r="B13" s="80" t="s">
        <v>14</v>
      </c>
      <c r="C13" s="81"/>
      <c r="D13" s="82"/>
      <c r="E13" s="5" t="s">
        <v>15</v>
      </c>
      <c r="F13" s="5" t="s">
        <v>16</v>
      </c>
      <c r="G13" s="5" t="s">
        <v>17</v>
      </c>
      <c r="H13" s="5" t="s">
        <v>18</v>
      </c>
    </row>
    <row r="14" spans="1:8" s="62" customFormat="1" ht="93.75" customHeight="1" x14ac:dyDescent="0.25">
      <c r="A14" s="64" t="s">
        <v>19</v>
      </c>
      <c r="B14" s="83" t="s">
        <v>20</v>
      </c>
      <c r="C14" s="83"/>
      <c r="D14" s="83"/>
      <c r="E14" s="7">
        <f>E15+E19+E25+E28</f>
        <v>20</v>
      </c>
      <c r="F14" s="8">
        <f>ROUND(F15+F19+F25+F28,1)</f>
        <v>20</v>
      </c>
      <c r="G14" s="9">
        <f>ROUND(G15+G19+G25+G28,1)</f>
        <v>20</v>
      </c>
      <c r="H14" s="64"/>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62" customFormat="1" ht="27.75" customHeight="1" x14ac:dyDescent="0.25">
      <c r="A32" s="64" t="s">
        <v>50</v>
      </c>
      <c r="B32" s="87" t="s">
        <v>51</v>
      </c>
      <c r="C32" s="88"/>
      <c r="D32" s="89"/>
      <c r="E32" s="7">
        <f>E33+E35+E37+E39+E41+E43</f>
        <v>20</v>
      </c>
      <c r="F32" s="8">
        <f>ROUND(F33+F35+F37+F39+F41+F43,1)</f>
        <v>15</v>
      </c>
      <c r="G32" s="9">
        <f>ROUND(G33+G35+G37+G39+G41+G43,1)</f>
        <v>0</v>
      </c>
      <c r="H32" s="64"/>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8</v>
      </c>
      <c r="G41" s="9">
        <f>G42</f>
        <v>0</v>
      </c>
      <c r="H41" s="10"/>
    </row>
    <row r="42" spans="1:8" s="11" customFormat="1" ht="127.5" customHeight="1" x14ac:dyDescent="0.25">
      <c r="A42" s="10"/>
      <c r="B42" s="72" t="s">
        <v>137</v>
      </c>
      <c r="C42" s="73"/>
      <c r="D42" s="74"/>
      <c r="E42" s="7"/>
      <c r="F42" s="13">
        <v>8</v>
      </c>
      <c r="G42" s="9"/>
      <c r="H42" s="10"/>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62" customFormat="1" ht="61.5" customHeight="1" x14ac:dyDescent="0.25">
      <c r="A45" s="64" t="s">
        <v>65</v>
      </c>
      <c r="B45" s="84" t="s">
        <v>66</v>
      </c>
      <c r="C45" s="85"/>
      <c r="D45" s="86"/>
      <c r="E45" s="7">
        <v>60</v>
      </c>
      <c r="F45" s="8">
        <f>SUM(F46:F51)</f>
        <v>50</v>
      </c>
      <c r="G45" s="9">
        <f>SUM(G46:G51)</f>
        <v>0</v>
      </c>
      <c r="H45" s="64"/>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62" customFormat="1" ht="24" customHeight="1" x14ac:dyDescent="0.25">
      <c r="A52" s="64"/>
      <c r="B52" s="94" t="s">
        <v>73</v>
      </c>
      <c r="C52" s="95"/>
      <c r="D52" s="96"/>
      <c r="E52" s="21">
        <f>E14+E32+E45</f>
        <v>100</v>
      </c>
      <c r="F52" s="21">
        <f>F14+F32+F45</f>
        <v>85</v>
      </c>
      <c r="G52" s="22">
        <f>G14+G32+G45</f>
        <v>20</v>
      </c>
      <c r="H52" s="64"/>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85</v>
      </c>
      <c r="G54" s="22">
        <f>ROUND(G52-G53,1)</f>
        <v>20</v>
      </c>
      <c r="H54" s="64"/>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65" t="s">
        <v>81</v>
      </c>
      <c r="F58" s="65" t="s">
        <v>82</v>
      </c>
      <c r="G58" s="65" t="s">
        <v>83</v>
      </c>
      <c r="H58" s="65"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85</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62"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5" zoomScale="85" zoomScaleNormal="85" workbookViewId="0">
      <selection activeCell="J65" sqref="J65"/>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0</v>
      </c>
    </row>
    <row r="2" spans="1:8" s="58" customFormat="1" ht="48.75" customHeight="1" x14ac:dyDescent="0.25">
      <c r="A2" s="75" t="s">
        <v>1</v>
      </c>
      <c r="B2" s="75"/>
      <c r="C2" s="75"/>
      <c r="D2" s="75" t="s">
        <v>2</v>
      </c>
      <c r="E2" s="75"/>
      <c r="F2" s="75"/>
      <c r="G2" s="75"/>
      <c r="H2" s="75"/>
    </row>
    <row r="3" spans="1:8" s="58"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179</v>
      </c>
      <c r="C7" s="78"/>
      <c r="D7" s="78"/>
      <c r="E7" s="78"/>
      <c r="F7" s="78"/>
      <c r="G7" s="78"/>
      <c r="H7" s="78"/>
    </row>
    <row r="8" spans="1:8" s="4" customFormat="1" ht="20.100000000000001" customHeight="1" x14ac:dyDescent="0.25">
      <c r="B8" s="78" t="s">
        <v>164</v>
      </c>
      <c r="C8" s="78"/>
      <c r="D8" s="78"/>
      <c r="E8" s="78"/>
      <c r="F8" s="78"/>
      <c r="G8" s="78"/>
      <c r="H8" s="78"/>
    </row>
    <row r="9" spans="1:8" s="4" customFormat="1" ht="20.100000000000001" customHeight="1" x14ac:dyDescent="0.25">
      <c r="B9" s="78" t="s">
        <v>145</v>
      </c>
      <c r="C9" s="78"/>
      <c r="D9" s="78"/>
      <c r="E9" s="78"/>
      <c r="F9" s="78"/>
      <c r="G9" s="78"/>
      <c r="H9" s="78"/>
    </row>
    <row r="10" spans="1:8" s="4" customFormat="1" ht="20.100000000000001" customHeight="1" x14ac:dyDescent="0.25">
      <c r="B10" s="36" t="s">
        <v>180</v>
      </c>
      <c r="C10" s="60"/>
      <c r="D10" s="60"/>
      <c r="E10" s="60"/>
      <c r="F10" s="60"/>
      <c r="G10" s="60"/>
      <c r="H10" s="60"/>
    </row>
    <row r="11" spans="1:8" s="4" customFormat="1" ht="20.100000000000001" customHeight="1" x14ac:dyDescent="0.25">
      <c r="B11" s="60"/>
      <c r="C11" s="60"/>
    </row>
    <row r="12" spans="1:8" s="58" customFormat="1" ht="54.75" customHeight="1" x14ac:dyDescent="0.25">
      <c r="A12" s="61" t="s">
        <v>7</v>
      </c>
      <c r="B12" s="79" t="s">
        <v>8</v>
      </c>
      <c r="C12" s="79"/>
      <c r="D12" s="79"/>
      <c r="E12" s="61" t="s">
        <v>9</v>
      </c>
      <c r="F12" s="59" t="s">
        <v>10</v>
      </c>
      <c r="G12" s="59" t="s">
        <v>11</v>
      </c>
      <c r="H12" s="61" t="s">
        <v>12</v>
      </c>
    </row>
    <row r="13" spans="1:8" s="6" customFormat="1" ht="16.5" customHeight="1" x14ac:dyDescent="0.25">
      <c r="A13" s="5" t="s">
        <v>13</v>
      </c>
      <c r="B13" s="80" t="s">
        <v>14</v>
      </c>
      <c r="C13" s="81"/>
      <c r="D13" s="82"/>
      <c r="E13" s="5" t="s">
        <v>15</v>
      </c>
      <c r="F13" s="5" t="s">
        <v>16</v>
      </c>
      <c r="G13" s="5" t="s">
        <v>17</v>
      </c>
      <c r="H13" s="5" t="s">
        <v>18</v>
      </c>
    </row>
    <row r="14" spans="1:8" s="58" customFormat="1" ht="89.25" customHeight="1" x14ac:dyDescent="0.25">
      <c r="A14" s="61" t="s">
        <v>19</v>
      </c>
      <c r="B14" s="83" t="s">
        <v>20</v>
      </c>
      <c r="C14" s="83"/>
      <c r="D14" s="83"/>
      <c r="E14" s="7">
        <f>E15+E19+E25+E28</f>
        <v>20</v>
      </c>
      <c r="F14" s="8">
        <f>ROUND(F15+F19+F25+F28,1)</f>
        <v>20</v>
      </c>
      <c r="G14" s="9">
        <f>ROUND(G15+G19+G25+G28,1)</f>
        <v>20</v>
      </c>
      <c r="H14" s="61"/>
    </row>
    <row r="15" spans="1:8" s="11" customFormat="1" ht="24" customHeight="1" x14ac:dyDescent="0.25">
      <c r="A15" s="10">
        <v>1</v>
      </c>
      <c r="B15" s="83" t="s">
        <v>21</v>
      </c>
      <c r="C15" s="83"/>
      <c r="D15" s="83"/>
      <c r="E15" s="7">
        <f>5-(E16+E17+E18)</f>
        <v>5</v>
      </c>
      <c r="F15" s="8">
        <f>ROUND(5-(F16+F17+F18),1)</f>
        <v>5</v>
      </c>
      <c r="G15" s="9">
        <f>ROUND(5-(G16+G17+G18),1)</f>
        <v>5</v>
      </c>
      <c r="H15" s="10"/>
    </row>
    <row r="16" spans="1:8" s="11" customFormat="1" ht="119.25" customHeight="1" x14ac:dyDescent="0.25">
      <c r="A16" s="10" t="s">
        <v>22</v>
      </c>
      <c r="B16" s="72" t="s">
        <v>23</v>
      </c>
      <c r="C16" s="73"/>
      <c r="D16" s="74"/>
      <c r="E16" s="12"/>
      <c r="F16" s="13"/>
      <c r="G16" s="8"/>
      <c r="H16" s="10"/>
    </row>
    <row r="17" spans="1:8" s="15" customFormat="1" ht="67.650000000000006" customHeight="1" x14ac:dyDescent="0.25">
      <c r="A17" s="10" t="s">
        <v>24</v>
      </c>
      <c r="B17" s="72" t="s">
        <v>126</v>
      </c>
      <c r="C17" s="73"/>
      <c r="D17" s="74"/>
      <c r="E17" s="12"/>
      <c r="F17" s="13"/>
      <c r="G17" s="8"/>
      <c r="H17" s="14"/>
    </row>
    <row r="18" spans="1:8" s="15" customFormat="1" ht="85.5" customHeight="1" x14ac:dyDescent="0.25">
      <c r="A18" s="10" t="s">
        <v>25</v>
      </c>
      <c r="B18" s="72" t="s">
        <v>26</v>
      </c>
      <c r="C18" s="73"/>
      <c r="D18" s="74"/>
      <c r="E18" s="12"/>
      <c r="F18" s="13"/>
      <c r="G18" s="8"/>
      <c r="H18" s="14"/>
    </row>
    <row r="19" spans="1:8" s="15" customFormat="1" ht="47.7"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3"/>
      <c r="G20" s="8"/>
      <c r="H20" s="14"/>
    </row>
    <row r="21" spans="1:8" s="15" customFormat="1" ht="48.75" customHeight="1" x14ac:dyDescent="0.25">
      <c r="A21" s="17" t="s">
        <v>30</v>
      </c>
      <c r="B21" s="72" t="s">
        <v>31</v>
      </c>
      <c r="C21" s="73"/>
      <c r="D21" s="74"/>
      <c r="E21" s="18"/>
      <c r="F21" s="13"/>
      <c r="G21" s="8"/>
      <c r="H21" s="14"/>
    </row>
    <row r="22" spans="1:8" s="15" customFormat="1" ht="52.5" customHeight="1" x14ac:dyDescent="0.25">
      <c r="A22" s="10" t="s">
        <v>32</v>
      </c>
      <c r="B22" s="72" t="s">
        <v>33</v>
      </c>
      <c r="C22" s="73"/>
      <c r="D22" s="74"/>
      <c r="E22" s="12"/>
      <c r="F22" s="13"/>
      <c r="G22" s="8"/>
      <c r="H22" s="14"/>
    </row>
    <row r="23" spans="1:8" s="15" customFormat="1" ht="70.5" customHeight="1" x14ac:dyDescent="0.25">
      <c r="A23" s="10" t="s">
        <v>34</v>
      </c>
      <c r="B23" s="72" t="s">
        <v>35</v>
      </c>
      <c r="C23" s="73"/>
      <c r="D23" s="74"/>
      <c r="E23" s="12"/>
      <c r="F23" s="13"/>
      <c r="G23" s="8"/>
      <c r="H23" s="14"/>
    </row>
    <row r="24" spans="1:8" s="15" customFormat="1" ht="34.5" customHeight="1" x14ac:dyDescent="0.25">
      <c r="A24" s="10" t="s">
        <v>36</v>
      </c>
      <c r="B24" s="72" t="s">
        <v>37</v>
      </c>
      <c r="C24" s="73"/>
      <c r="D24" s="74"/>
      <c r="E24" s="12"/>
      <c r="F24" s="13"/>
      <c r="G24" s="8"/>
      <c r="H24" s="14"/>
    </row>
    <row r="25" spans="1:8" s="11" customFormat="1" ht="50.25" customHeight="1" x14ac:dyDescent="0.25">
      <c r="A25" s="10">
        <v>3</v>
      </c>
      <c r="B25" s="84" t="s">
        <v>38</v>
      </c>
      <c r="C25" s="85"/>
      <c r="D25" s="86"/>
      <c r="E25" s="7">
        <f>5-(E26+E27)</f>
        <v>5</v>
      </c>
      <c r="F25" s="8">
        <f>ROUND(5-(F26+F27),1)</f>
        <v>5</v>
      </c>
      <c r="G25" s="9">
        <f>ROUND(5-(G26+G27),1)</f>
        <v>5</v>
      </c>
      <c r="H25" s="10"/>
    </row>
    <row r="26" spans="1:8" s="15" customFormat="1" ht="98.25" customHeight="1" x14ac:dyDescent="0.25">
      <c r="A26" s="10" t="s">
        <v>39</v>
      </c>
      <c r="B26" s="72" t="s">
        <v>40</v>
      </c>
      <c r="C26" s="73"/>
      <c r="D26" s="74"/>
      <c r="E26" s="12"/>
      <c r="F26" s="17"/>
      <c r="G26" s="19"/>
      <c r="H26" s="14"/>
    </row>
    <row r="27" spans="1:8" s="15" customFormat="1" ht="71.25" customHeight="1" x14ac:dyDescent="0.25">
      <c r="A27" s="10" t="s">
        <v>41</v>
      </c>
      <c r="B27" s="72" t="s">
        <v>42</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49.5" customHeight="1" x14ac:dyDescent="0.25">
      <c r="A29" s="10" t="s">
        <v>44</v>
      </c>
      <c r="B29" s="72" t="s">
        <v>45</v>
      </c>
      <c r="C29" s="73"/>
      <c r="D29" s="74"/>
      <c r="E29" s="12"/>
      <c r="F29" s="17"/>
      <c r="G29" s="19"/>
      <c r="H29" s="14"/>
    </row>
    <row r="30" spans="1:8" s="15" customFormat="1" ht="54.6" customHeight="1" x14ac:dyDescent="0.25">
      <c r="A30" s="10" t="s">
        <v>46</v>
      </c>
      <c r="B30" s="72" t="s">
        <v>47</v>
      </c>
      <c r="C30" s="73"/>
      <c r="D30" s="74"/>
      <c r="E30" s="12"/>
      <c r="F30" s="17"/>
      <c r="G30" s="19"/>
      <c r="H30" s="14"/>
    </row>
    <row r="31" spans="1:8" s="15" customFormat="1" ht="50.25" customHeight="1" x14ac:dyDescent="0.25">
      <c r="A31" s="10" t="s">
        <v>48</v>
      </c>
      <c r="B31" s="72" t="s">
        <v>49</v>
      </c>
      <c r="C31" s="73"/>
      <c r="D31" s="74"/>
      <c r="E31" s="12"/>
      <c r="F31" s="17"/>
      <c r="G31" s="19"/>
      <c r="H31" s="14"/>
    </row>
    <row r="32" spans="1:8" s="58" customFormat="1" ht="27.75" customHeight="1" x14ac:dyDescent="0.25">
      <c r="A32" s="61" t="s">
        <v>50</v>
      </c>
      <c r="B32" s="87" t="s">
        <v>51</v>
      </c>
      <c r="C32" s="88"/>
      <c r="D32" s="89"/>
      <c r="E32" s="7">
        <f>E33+E35+E37+E39+E41+E43</f>
        <v>20</v>
      </c>
      <c r="F32" s="8">
        <f>ROUND(F33+F35+F37+F39+F41+F43,1)</f>
        <v>17</v>
      </c>
      <c r="G32" s="9">
        <f>ROUND(G33+G35+G37+G39+G41+G43,1)</f>
        <v>0</v>
      </c>
      <c r="H32" s="61"/>
    </row>
    <row r="33" spans="1:8" s="11" customFormat="1" ht="49.5" customHeight="1" x14ac:dyDescent="0.25">
      <c r="A33" s="10">
        <v>5</v>
      </c>
      <c r="B33" s="83" t="s">
        <v>52</v>
      </c>
      <c r="C33" s="83"/>
      <c r="D33" s="83"/>
      <c r="E33" s="7">
        <v>1</v>
      </c>
      <c r="F33" s="8">
        <f>IF(F34&gt;1,"1",F34)</f>
        <v>1</v>
      </c>
      <c r="G33" s="9">
        <f>G34</f>
        <v>0</v>
      </c>
      <c r="H33" s="10"/>
    </row>
    <row r="34" spans="1:8" s="11" customFormat="1" ht="57" customHeight="1" x14ac:dyDescent="0.25">
      <c r="A34" s="10"/>
      <c r="B34" s="90" t="s">
        <v>53</v>
      </c>
      <c r="C34" s="90"/>
      <c r="D34" s="90"/>
      <c r="E34" s="7"/>
      <c r="F34" s="13">
        <v>1</v>
      </c>
      <c r="G34" s="9"/>
      <c r="H34" s="10"/>
    </row>
    <row r="35" spans="1:8" s="11" customFormat="1" ht="51.75" customHeight="1" x14ac:dyDescent="0.25">
      <c r="A35" s="10">
        <v>6</v>
      </c>
      <c r="B35" s="84" t="s">
        <v>54</v>
      </c>
      <c r="C35" s="85"/>
      <c r="D35" s="86"/>
      <c r="E35" s="7">
        <v>2</v>
      </c>
      <c r="F35" s="8">
        <f>IF(F36&gt;2,"2",F36)</f>
        <v>2</v>
      </c>
      <c r="G35" s="9">
        <f>G36</f>
        <v>0</v>
      </c>
      <c r="H35" s="10"/>
    </row>
    <row r="36" spans="1:8" s="11" customFormat="1" ht="56.25" customHeight="1" x14ac:dyDescent="0.25">
      <c r="A36" s="10"/>
      <c r="B36" s="91" t="s">
        <v>55</v>
      </c>
      <c r="C36" s="92"/>
      <c r="D36" s="93"/>
      <c r="E36" s="7"/>
      <c r="F36" s="13">
        <v>2</v>
      </c>
      <c r="G36" s="9"/>
      <c r="H36" s="10"/>
    </row>
    <row r="37" spans="1:8" s="11" customFormat="1" ht="51.75" customHeight="1" x14ac:dyDescent="0.25">
      <c r="A37" s="10">
        <v>7</v>
      </c>
      <c r="B37" s="84" t="s">
        <v>56</v>
      </c>
      <c r="C37" s="85"/>
      <c r="D37" s="86"/>
      <c r="E37" s="7">
        <v>2</v>
      </c>
      <c r="F37" s="8">
        <f>IF(F38&gt;2,"2",F38)</f>
        <v>2</v>
      </c>
      <c r="G37" s="9">
        <f>G38</f>
        <v>0</v>
      </c>
      <c r="H37" s="10"/>
    </row>
    <row r="38" spans="1:8" s="11" customFormat="1" ht="75.75" customHeight="1" x14ac:dyDescent="0.25">
      <c r="A38" s="10"/>
      <c r="B38" s="72" t="s">
        <v>57</v>
      </c>
      <c r="C38" s="73"/>
      <c r="D38" s="74"/>
      <c r="E38" s="7"/>
      <c r="F38" s="13">
        <v>2</v>
      </c>
      <c r="G38" s="9"/>
      <c r="H38" s="10"/>
    </row>
    <row r="39" spans="1:8" s="11" customFormat="1" ht="58.5" customHeight="1" x14ac:dyDescent="0.25">
      <c r="A39" s="10">
        <v>8</v>
      </c>
      <c r="B39" s="84" t="s">
        <v>58</v>
      </c>
      <c r="C39" s="85"/>
      <c r="D39" s="86"/>
      <c r="E39" s="7">
        <v>2</v>
      </c>
      <c r="F39" s="8">
        <f>IF(F40&gt;2,"2",F40)</f>
        <v>2</v>
      </c>
      <c r="G39" s="9">
        <f>G40</f>
        <v>0</v>
      </c>
      <c r="H39" s="10"/>
    </row>
    <row r="40" spans="1:8" s="11" customFormat="1" ht="70.5" customHeight="1" x14ac:dyDescent="0.25">
      <c r="A40" s="10"/>
      <c r="B40" s="72" t="s">
        <v>59</v>
      </c>
      <c r="C40" s="73"/>
      <c r="D40" s="74"/>
      <c r="E40" s="7"/>
      <c r="F40" s="13">
        <v>2</v>
      </c>
      <c r="G40" s="9"/>
      <c r="H40" s="10"/>
    </row>
    <row r="41" spans="1:8" s="11" customFormat="1" ht="129.75" customHeight="1" x14ac:dyDescent="0.25">
      <c r="A41" s="10">
        <v>9</v>
      </c>
      <c r="B41" s="84" t="s">
        <v>127</v>
      </c>
      <c r="C41" s="85"/>
      <c r="D41" s="86"/>
      <c r="E41" s="7">
        <v>8</v>
      </c>
      <c r="F41" s="8">
        <f>IF(F42&gt;8,"8",F42)</f>
        <v>8</v>
      </c>
      <c r="G41" s="9">
        <f>G42</f>
        <v>0</v>
      </c>
      <c r="H41" s="10"/>
    </row>
    <row r="42" spans="1:8" s="11" customFormat="1" ht="218.4" x14ac:dyDescent="0.25">
      <c r="A42" s="10"/>
      <c r="B42" s="72" t="s">
        <v>128</v>
      </c>
      <c r="C42" s="73"/>
      <c r="D42" s="74"/>
      <c r="E42" s="7"/>
      <c r="F42" s="13">
        <v>8</v>
      </c>
      <c r="G42" s="9"/>
      <c r="H42" s="10" t="s">
        <v>181</v>
      </c>
    </row>
    <row r="43" spans="1:8" s="11" customFormat="1" ht="55.5" customHeight="1" x14ac:dyDescent="0.25">
      <c r="A43" s="10">
        <v>10</v>
      </c>
      <c r="B43" s="84" t="s">
        <v>60</v>
      </c>
      <c r="C43" s="85"/>
      <c r="D43" s="86"/>
      <c r="E43" s="7">
        <v>5</v>
      </c>
      <c r="F43" s="8">
        <f>ROUND(IF((F44+F45)&gt;5,"5",(F44+F45)),1)</f>
        <v>2</v>
      </c>
      <c r="G43" s="9">
        <f>ROUND(IF((G44+G45)&gt;5,"5",(G44+G45)),1)</f>
        <v>0</v>
      </c>
      <c r="H43" s="10"/>
    </row>
    <row r="44" spans="1:8" s="11" customFormat="1" ht="126" customHeight="1" x14ac:dyDescent="0.25">
      <c r="A44" s="10" t="s">
        <v>61</v>
      </c>
      <c r="B44" s="72" t="s">
        <v>62</v>
      </c>
      <c r="C44" s="73"/>
      <c r="D44" s="74"/>
      <c r="E44" s="7"/>
      <c r="F44" s="13">
        <v>2</v>
      </c>
      <c r="G44" s="9"/>
      <c r="H44" s="10"/>
    </row>
    <row r="45" spans="1:8" s="11" customFormat="1" ht="82.5" customHeight="1" x14ac:dyDescent="0.25">
      <c r="A45" s="10" t="s">
        <v>63</v>
      </c>
      <c r="B45" s="72" t="s">
        <v>64</v>
      </c>
      <c r="C45" s="73"/>
      <c r="D45" s="74"/>
      <c r="E45" s="7"/>
      <c r="F45" s="13"/>
      <c r="G45" s="9"/>
      <c r="H45" s="10"/>
    </row>
    <row r="46" spans="1:8" s="58" customFormat="1" ht="60.75" customHeight="1" x14ac:dyDescent="0.25">
      <c r="A46" s="61" t="s">
        <v>65</v>
      </c>
      <c r="B46" s="84" t="s">
        <v>66</v>
      </c>
      <c r="C46" s="85"/>
      <c r="D46" s="86"/>
      <c r="E46" s="7">
        <v>60</v>
      </c>
      <c r="F46" s="13">
        <f>SUM(F47:F52)</f>
        <v>60</v>
      </c>
      <c r="G46" s="9">
        <f>SUM(G47:G52)</f>
        <v>0</v>
      </c>
      <c r="H46" s="61"/>
    </row>
    <row r="47" spans="1:8" s="11" customFormat="1" ht="34.5" customHeight="1" x14ac:dyDescent="0.25">
      <c r="A47" s="10"/>
      <c r="B47" s="91" t="s">
        <v>67</v>
      </c>
      <c r="C47" s="92"/>
      <c r="D47" s="93"/>
      <c r="E47" s="12">
        <v>60</v>
      </c>
      <c r="F47" s="10">
        <v>60</v>
      </c>
      <c r="G47" s="12"/>
      <c r="H47" s="10"/>
    </row>
    <row r="48" spans="1:8" s="11" customFormat="1" ht="34.5" customHeight="1" x14ac:dyDescent="0.25">
      <c r="A48" s="10"/>
      <c r="B48" s="72" t="s">
        <v>68</v>
      </c>
      <c r="C48" s="73"/>
      <c r="D48" s="74"/>
      <c r="E48" s="18">
        <v>50</v>
      </c>
      <c r="F48" s="10"/>
      <c r="G48" s="12"/>
      <c r="H48" s="10"/>
    </row>
    <row r="49" spans="1:8" s="11" customFormat="1" ht="34.5" customHeight="1" x14ac:dyDescent="0.25">
      <c r="A49" s="10"/>
      <c r="B49" s="91" t="s">
        <v>69</v>
      </c>
      <c r="C49" s="92"/>
      <c r="D49" s="93"/>
      <c r="E49" s="12">
        <v>40</v>
      </c>
      <c r="F49" s="10"/>
      <c r="G49" s="12"/>
      <c r="H49" s="10"/>
    </row>
    <row r="50" spans="1:8" s="11" customFormat="1" ht="34.5" customHeight="1" x14ac:dyDescent="0.25">
      <c r="A50" s="10"/>
      <c r="B50" s="91" t="s">
        <v>70</v>
      </c>
      <c r="C50" s="92"/>
      <c r="D50" s="93"/>
      <c r="E50" s="12">
        <v>30</v>
      </c>
      <c r="F50" s="10"/>
      <c r="G50" s="12"/>
      <c r="H50" s="10"/>
    </row>
    <row r="51" spans="1:8" s="11" customFormat="1" ht="34.5" customHeight="1" x14ac:dyDescent="0.25">
      <c r="A51" s="10"/>
      <c r="B51" s="91" t="s">
        <v>71</v>
      </c>
      <c r="C51" s="92"/>
      <c r="D51" s="93"/>
      <c r="E51" s="12">
        <v>20</v>
      </c>
      <c r="F51" s="10"/>
      <c r="G51" s="12"/>
      <c r="H51" s="10"/>
    </row>
    <row r="52" spans="1:8" s="11" customFormat="1" ht="34.5" customHeight="1" x14ac:dyDescent="0.25">
      <c r="A52" s="10"/>
      <c r="B52" s="91" t="s">
        <v>72</v>
      </c>
      <c r="C52" s="92"/>
      <c r="D52" s="93"/>
      <c r="E52" s="12">
        <v>0</v>
      </c>
      <c r="F52" s="10"/>
      <c r="G52" s="12"/>
      <c r="H52" s="10"/>
    </row>
    <row r="53" spans="1:8" s="58" customFormat="1" ht="34.5" customHeight="1" x14ac:dyDescent="0.25">
      <c r="A53" s="61"/>
      <c r="B53" s="94" t="s">
        <v>73</v>
      </c>
      <c r="C53" s="95"/>
      <c r="D53" s="96"/>
      <c r="E53" s="21">
        <f>E14+E32+E46</f>
        <v>100</v>
      </c>
      <c r="F53" s="21">
        <f>F14+F32+F46</f>
        <v>97</v>
      </c>
      <c r="G53" s="22">
        <f>G14+G32+G46</f>
        <v>20</v>
      </c>
      <c r="H53" s="61"/>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61"/>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7" t="s">
        <v>78</v>
      </c>
      <c r="E58" s="109" t="s">
        <v>79</v>
      </c>
      <c r="F58" s="109"/>
      <c r="G58" s="110" t="s">
        <v>80</v>
      </c>
      <c r="H58" s="111"/>
    </row>
    <row r="59" spans="1:8" s="4" customFormat="1" ht="62.4" x14ac:dyDescent="0.25">
      <c r="A59" s="104"/>
      <c r="B59" s="105"/>
      <c r="C59" s="106"/>
      <c r="D59" s="108"/>
      <c r="E59" s="59" t="s">
        <v>81</v>
      </c>
      <c r="F59" s="59" t="s">
        <v>82</v>
      </c>
      <c r="G59" s="59" t="s">
        <v>83</v>
      </c>
      <c r="H59" s="59" t="s">
        <v>84</v>
      </c>
    </row>
    <row r="60" spans="1:8" ht="33.9" customHeight="1" x14ac:dyDescent="0.25">
      <c r="A60" s="112" t="s">
        <v>85</v>
      </c>
      <c r="B60" s="113"/>
      <c r="C60" s="114"/>
      <c r="D60" s="10" t="s">
        <v>86</v>
      </c>
      <c r="E60" s="12">
        <f>IF(AND(90&lt;=F55,F55&lt;100),F55,"")</f>
        <v>97</v>
      </c>
      <c r="F60" s="18" t="str">
        <f>IF(AND(90&lt;=G55,G55&lt;=100),G55,"")</f>
        <v/>
      </c>
      <c r="G60" s="26" t="str">
        <f t="shared" ref="G60:H63" si="0">IF(ISNUMBER(E60)=TRUE,"X","")</f>
        <v>X</v>
      </c>
      <c r="H60" s="26" t="str">
        <f t="shared" si="0"/>
        <v/>
      </c>
    </row>
    <row r="61" spans="1:8" ht="45.75" customHeight="1" x14ac:dyDescent="0.25">
      <c r="A61" s="112" t="s">
        <v>87</v>
      </c>
      <c r="B61" s="113"/>
      <c r="C61" s="114"/>
      <c r="D61" s="10" t="s">
        <v>88</v>
      </c>
      <c r="E61" s="12" t="str">
        <f>IF(AND(75&lt;=F55,F55&lt;90),F55,"")</f>
        <v/>
      </c>
      <c r="F61" s="18" t="str">
        <f>IF(AND(75&lt;=G55,G55&lt;90),G55,"")</f>
        <v/>
      </c>
      <c r="G61" s="26" t="str">
        <f t="shared" si="0"/>
        <v/>
      </c>
      <c r="H61" s="26" t="str">
        <f t="shared" si="0"/>
        <v/>
      </c>
    </row>
    <row r="62" spans="1:8" ht="48" customHeight="1" x14ac:dyDescent="0.25">
      <c r="A62" s="112" t="s">
        <v>89</v>
      </c>
      <c r="B62" s="113"/>
      <c r="C62" s="114"/>
      <c r="D62" s="10" t="s">
        <v>90</v>
      </c>
      <c r="E62" s="12" t="str">
        <f>IF(AND(50&lt;=F55,F55&lt;75),F55,"")</f>
        <v/>
      </c>
      <c r="F62" s="18" t="str">
        <f>IF(AND(50&lt;=G55,G55&lt;75),G55,"")</f>
        <v/>
      </c>
      <c r="G62" s="26" t="str">
        <f t="shared" si="0"/>
        <v/>
      </c>
      <c r="H62" s="26" t="str">
        <f t="shared" si="0"/>
        <v/>
      </c>
    </row>
    <row r="63" spans="1:8" ht="31.35" customHeight="1" x14ac:dyDescent="0.25">
      <c r="A63" s="112" t="s">
        <v>91</v>
      </c>
      <c r="B63" s="113"/>
      <c r="C63" s="114"/>
      <c r="D63" s="10" t="s">
        <v>92</v>
      </c>
      <c r="E63" s="12" t="str">
        <f>IF(AND(0&lt;F55,F55&lt;50),F55,"")</f>
        <v/>
      </c>
      <c r="F63" s="27">
        <f>IF(AND(0&lt;G55,G55&lt;50),G55,"")</f>
        <v>20</v>
      </c>
      <c r="G63" s="26" t="str">
        <f t="shared" si="0"/>
        <v/>
      </c>
      <c r="H63" s="28" t="str">
        <f t="shared" si="0"/>
        <v>X</v>
      </c>
    </row>
    <row r="65" spans="2:8" s="30" customFormat="1" ht="20.25" customHeight="1" x14ac:dyDescent="0.25">
      <c r="B65" s="29"/>
      <c r="D65" s="115" t="s">
        <v>146</v>
      </c>
      <c r="E65" s="115"/>
      <c r="F65" s="115"/>
      <c r="G65" s="115"/>
      <c r="H65" s="115"/>
    </row>
    <row r="66" spans="2:8" s="58" customFormat="1" ht="35.25" customHeight="1" x14ac:dyDescent="0.25">
      <c r="D66" s="31"/>
      <c r="E66" s="75" t="s">
        <v>94</v>
      </c>
      <c r="F66" s="75"/>
      <c r="G66" s="75"/>
      <c r="H66" s="75"/>
    </row>
    <row r="67" spans="2:8" x14ac:dyDescent="0.25">
      <c r="D67" s="32"/>
      <c r="E67" s="32"/>
      <c r="F67" s="32"/>
      <c r="G67" s="32"/>
      <c r="H67" s="32"/>
    </row>
    <row r="70" spans="2:8" ht="16.2" x14ac:dyDescent="0.25">
      <c r="F70" s="54" t="s">
        <v>182</v>
      </c>
    </row>
    <row r="71" spans="2:8" ht="25.2" customHeight="1" x14ac:dyDescent="0.25">
      <c r="B71" s="105" t="s">
        <v>95</v>
      </c>
      <c r="C71" s="105"/>
      <c r="D71" s="105"/>
      <c r="E71" s="105"/>
      <c r="F71" s="105"/>
      <c r="G71" s="105"/>
      <c r="H71" s="105"/>
    </row>
    <row r="72" spans="2:8" ht="106.95" customHeight="1" x14ac:dyDescent="0.25">
      <c r="B72" s="116" t="s">
        <v>96</v>
      </c>
      <c r="C72" s="117"/>
      <c r="D72" s="117"/>
      <c r="E72" s="117"/>
      <c r="F72" s="117"/>
      <c r="G72" s="117"/>
      <c r="H72" s="118"/>
    </row>
    <row r="73" spans="2:8" ht="25.2" customHeight="1" x14ac:dyDescent="0.25">
      <c r="B73" s="33"/>
      <c r="D73" s="119" t="s">
        <v>93</v>
      </c>
      <c r="E73" s="119"/>
      <c r="F73" s="119"/>
      <c r="G73" s="119"/>
      <c r="H73" s="119"/>
    </row>
    <row r="74" spans="2:8" ht="21" customHeight="1" x14ac:dyDescent="0.25">
      <c r="B74" s="31"/>
      <c r="D74" s="76" t="s">
        <v>97</v>
      </c>
      <c r="E74" s="76"/>
      <c r="F74" s="76"/>
      <c r="G74" s="76"/>
      <c r="H74" s="7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70" sqref="K70"/>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62" customFormat="1" ht="48.75" customHeight="1" x14ac:dyDescent="0.25">
      <c r="A2" s="75" t="s">
        <v>1</v>
      </c>
      <c r="B2" s="75"/>
      <c r="C2" s="75"/>
      <c r="D2" s="75" t="s">
        <v>2</v>
      </c>
      <c r="E2" s="75"/>
      <c r="F2" s="75"/>
      <c r="G2" s="75"/>
      <c r="H2" s="75"/>
    </row>
    <row r="3" spans="1:8" s="62"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144</v>
      </c>
      <c r="C7" s="78"/>
      <c r="D7" s="78"/>
      <c r="E7" s="78"/>
      <c r="F7" s="78"/>
      <c r="G7" s="78"/>
      <c r="H7" s="78"/>
    </row>
    <row r="8" spans="1:8" s="4" customFormat="1" ht="20.100000000000001" customHeight="1" x14ac:dyDescent="0.25">
      <c r="B8" s="78" t="s">
        <v>183</v>
      </c>
      <c r="C8" s="78"/>
      <c r="D8" s="78"/>
      <c r="E8" s="78"/>
      <c r="F8" s="78"/>
      <c r="G8" s="78"/>
      <c r="H8" s="78"/>
    </row>
    <row r="9" spans="1:8" s="4" customFormat="1" ht="20.100000000000001" customHeight="1" x14ac:dyDescent="0.25">
      <c r="B9" s="78" t="s">
        <v>145</v>
      </c>
      <c r="C9" s="78"/>
      <c r="D9" s="78"/>
      <c r="E9" s="78"/>
      <c r="F9" s="78"/>
      <c r="G9" s="78"/>
      <c r="H9" s="78"/>
    </row>
    <row r="10" spans="1:8" s="4" customFormat="1" ht="20.100000000000001" customHeight="1" x14ac:dyDescent="0.25">
      <c r="B10" s="36" t="s">
        <v>165</v>
      </c>
      <c r="C10" s="36"/>
      <c r="D10" s="36"/>
      <c r="E10" s="63"/>
      <c r="F10" s="63"/>
      <c r="G10" s="63"/>
      <c r="H10" s="63"/>
    </row>
    <row r="11" spans="1:8" s="4" customFormat="1" ht="12" customHeight="1" x14ac:dyDescent="0.25">
      <c r="B11" s="63"/>
      <c r="C11" s="63"/>
    </row>
    <row r="12" spans="1:8" s="62" customFormat="1" ht="52.5" customHeight="1" x14ac:dyDescent="0.25">
      <c r="A12" s="64" t="s">
        <v>7</v>
      </c>
      <c r="B12" s="79" t="s">
        <v>8</v>
      </c>
      <c r="C12" s="79"/>
      <c r="D12" s="79"/>
      <c r="E12" s="64" t="s">
        <v>9</v>
      </c>
      <c r="F12" s="65" t="s">
        <v>10</v>
      </c>
      <c r="G12" s="65" t="s">
        <v>11</v>
      </c>
      <c r="H12" s="64" t="s">
        <v>12</v>
      </c>
    </row>
    <row r="13" spans="1:8" s="6" customFormat="1" ht="16.5" customHeight="1" x14ac:dyDescent="0.25">
      <c r="A13" s="5" t="s">
        <v>13</v>
      </c>
      <c r="B13" s="80" t="s">
        <v>14</v>
      </c>
      <c r="C13" s="81"/>
      <c r="D13" s="82"/>
      <c r="E13" s="5" t="s">
        <v>15</v>
      </c>
      <c r="F13" s="5" t="s">
        <v>16</v>
      </c>
      <c r="G13" s="5" t="s">
        <v>17</v>
      </c>
      <c r="H13" s="5" t="s">
        <v>18</v>
      </c>
    </row>
    <row r="14" spans="1:8" s="62" customFormat="1" ht="93.75" customHeight="1" x14ac:dyDescent="0.25">
      <c r="A14" s="64" t="s">
        <v>19</v>
      </c>
      <c r="B14" s="83" t="s">
        <v>20</v>
      </c>
      <c r="C14" s="83"/>
      <c r="D14" s="83"/>
      <c r="E14" s="7">
        <f>E15+E19+E25+E28</f>
        <v>20</v>
      </c>
      <c r="F14" s="8">
        <f>ROUND(F15+F19+F25+F28,1)</f>
        <v>20</v>
      </c>
      <c r="G14" s="9">
        <f>ROUND(G15+G19+G25+G28,1)</f>
        <v>20</v>
      </c>
      <c r="H14" s="64"/>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62" customFormat="1" ht="27.75" customHeight="1" x14ac:dyDescent="0.25">
      <c r="A32" s="64" t="s">
        <v>50</v>
      </c>
      <c r="B32" s="87" t="s">
        <v>51</v>
      </c>
      <c r="C32" s="88"/>
      <c r="D32" s="89"/>
      <c r="E32" s="7">
        <f>E33+E35+E37+E39+E41+E43</f>
        <v>20</v>
      </c>
      <c r="F32" s="8">
        <f>ROUND(F33+F35+F37+F39+F41+F43,1)</f>
        <v>14</v>
      </c>
      <c r="G32" s="9">
        <f>ROUND(G33+G35+G37+G39+G41+G43,1)</f>
        <v>0</v>
      </c>
      <c r="H32" s="64"/>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0</v>
      </c>
      <c r="G35" s="9">
        <f>G36</f>
        <v>0</v>
      </c>
      <c r="H35" s="10"/>
    </row>
    <row r="36" spans="1:8" s="11" customFormat="1" ht="60.75" customHeight="1" x14ac:dyDescent="0.25">
      <c r="A36" s="10"/>
      <c r="B36" s="91" t="s">
        <v>110</v>
      </c>
      <c r="C36" s="92"/>
      <c r="D36" s="93"/>
      <c r="E36" s="7"/>
      <c r="F36" s="71">
        <v>0</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84.5" customHeight="1" x14ac:dyDescent="0.25">
      <c r="A41" s="10">
        <v>9</v>
      </c>
      <c r="B41" s="84" t="s">
        <v>136</v>
      </c>
      <c r="C41" s="85"/>
      <c r="D41" s="86"/>
      <c r="E41" s="7">
        <v>8</v>
      </c>
      <c r="F41" s="8">
        <f>IF(F42&gt;8,"8",F42)</f>
        <v>8</v>
      </c>
      <c r="G41" s="9">
        <f>G42</f>
        <v>0</v>
      </c>
      <c r="H41" s="10" t="s">
        <v>184</v>
      </c>
    </row>
    <row r="42" spans="1:8" s="11" customFormat="1" ht="127.5" customHeight="1" x14ac:dyDescent="0.25">
      <c r="A42" s="10"/>
      <c r="B42" s="72" t="s">
        <v>137</v>
      </c>
      <c r="C42" s="73"/>
      <c r="D42" s="74"/>
      <c r="E42" s="7"/>
      <c r="F42" s="13">
        <v>8</v>
      </c>
      <c r="G42" s="9"/>
      <c r="H42" s="10"/>
    </row>
    <row r="43" spans="1:8" s="11" customFormat="1" ht="45" customHeight="1" x14ac:dyDescent="0.25">
      <c r="A43" s="10">
        <v>10</v>
      </c>
      <c r="B43" s="84" t="s">
        <v>114</v>
      </c>
      <c r="C43" s="85"/>
      <c r="D43" s="86"/>
      <c r="E43" s="7">
        <v>5</v>
      </c>
      <c r="F43" s="8">
        <f>IF(F44&gt;5,"5",F44)</f>
        <v>1</v>
      </c>
      <c r="G43" s="9">
        <f>G44</f>
        <v>0</v>
      </c>
      <c r="H43" s="10"/>
    </row>
    <row r="44" spans="1:8" s="11" customFormat="1" ht="228.9" customHeight="1" x14ac:dyDescent="0.25">
      <c r="A44" s="10"/>
      <c r="B44" s="72" t="s">
        <v>115</v>
      </c>
      <c r="C44" s="73"/>
      <c r="D44" s="74"/>
      <c r="E44" s="7"/>
      <c r="F44" s="71">
        <v>1</v>
      </c>
      <c r="G44" s="9"/>
      <c r="H44" s="10" t="s">
        <v>185</v>
      </c>
    </row>
    <row r="45" spans="1:8" s="62" customFormat="1" ht="61.5" customHeight="1" x14ac:dyDescent="0.25">
      <c r="A45" s="64" t="s">
        <v>65</v>
      </c>
      <c r="B45" s="84" t="s">
        <v>66</v>
      </c>
      <c r="C45" s="85"/>
      <c r="D45" s="86"/>
      <c r="E45" s="7">
        <v>60</v>
      </c>
      <c r="F45" s="8">
        <f>SUM(F46:F51)</f>
        <v>60</v>
      </c>
      <c r="G45" s="9">
        <f>SUM(G46:G51)</f>
        <v>0</v>
      </c>
      <c r="H45" s="64"/>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62" customFormat="1" ht="24" customHeight="1" x14ac:dyDescent="0.25">
      <c r="A52" s="64"/>
      <c r="B52" s="94" t="s">
        <v>73</v>
      </c>
      <c r="C52" s="95"/>
      <c r="D52" s="96"/>
      <c r="E52" s="21">
        <f>E14+E32+E45</f>
        <v>100</v>
      </c>
      <c r="F52" s="21">
        <f>F14+F32+F45</f>
        <v>94</v>
      </c>
      <c r="G52" s="22">
        <f>G14+G32+G45</f>
        <v>20</v>
      </c>
      <c r="H52" s="64"/>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94</v>
      </c>
      <c r="G54" s="22">
        <f>ROUND(G52-G53,1)</f>
        <v>20</v>
      </c>
      <c r="H54" s="64"/>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65" t="s">
        <v>81</v>
      </c>
      <c r="F58" s="65" t="s">
        <v>82</v>
      </c>
      <c r="G58" s="65" t="s">
        <v>83</v>
      </c>
      <c r="H58" s="65" t="s">
        <v>84</v>
      </c>
    </row>
    <row r="59" spans="1:8" ht="33.9" customHeight="1" x14ac:dyDescent="0.25">
      <c r="A59" s="112" t="s">
        <v>85</v>
      </c>
      <c r="B59" s="113"/>
      <c r="C59" s="114"/>
      <c r="D59" s="10" t="s">
        <v>86</v>
      </c>
      <c r="E59" s="12">
        <f>IF(AND(90&lt;=F54,F54&lt;100),F54,"")</f>
        <v>94</v>
      </c>
      <c r="F59" s="18" t="str">
        <f>IF(AND(90&lt;=G54,G54&lt;=100),G54,"")</f>
        <v/>
      </c>
      <c r="G59" s="26" t="str">
        <f t="shared" ref="G59:H62" si="0">IF(ISNUMBER(E59)=TRUE,"X","")</f>
        <v>X</v>
      </c>
      <c r="H59" s="26" t="str">
        <f t="shared" si="0"/>
        <v/>
      </c>
    </row>
    <row r="60" spans="1:8" ht="45.75" customHeight="1" x14ac:dyDescent="0.25">
      <c r="A60" s="112" t="s">
        <v>87</v>
      </c>
      <c r="B60" s="113"/>
      <c r="C60" s="114"/>
      <c r="D60" s="10" t="s">
        <v>88</v>
      </c>
      <c r="E60" s="12" t="str">
        <f>IF(AND(75&lt;=F54,F54&lt;90),F54,"")</f>
        <v/>
      </c>
      <c r="F60" s="18" t="str">
        <f>IF(AND(75&lt;=G54,G54&lt;90),G54,"")</f>
        <v/>
      </c>
      <c r="G60" s="26" t="str">
        <f t="shared" si="0"/>
        <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62"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E13" sqref="E13"/>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7" width="10.09765625" style="42" customWidth="1"/>
    <col min="8" max="8" width="11.29687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3" width="10.09765625" style="42" customWidth="1"/>
    <col min="264" max="264" width="11.29687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19" width="10.09765625" style="42" customWidth="1"/>
    <col min="520" max="520" width="11.29687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5" width="10.09765625" style="42" customWidth="1"/>
    <col min="776" max="776" width="11.29687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1" width="10.09765625" style="42" customWidth="1"/>
    <col min="1032" max="1032" width="11.29687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7" width="10.09765625" style="42" customWidth="1"/>
    <col min="1288" max="1288" width="11.29687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3" width="10.09765625" style="42" customWidth="1"/>
    <col min="1544" max="1544" width="11.29687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799" width="10.09765625" style="42" customWidth="1"/>
    <col min="1800" max="1800" width="11.29687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5" width="10.09765625" style="42" customWidth="1"/>
    <col min="2056" max="2056" width="11.29687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1" width="10.09765625" style="42" customWidth="1"/>
    <col min="2312" max="2312" width="11.29687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7" width="10.09765625" style="42" customWidth="1"/>
    <col min="2568" max="2568" width="11.29687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3" width="10.09765625" style="42" customWidth="1"/>
    <col min="2824" max="2824" width="11.29687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79" width="10.09765625" style="42" customWidth="1"/>
    <col min="3080" max="3080" width="11.29687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5" width="10.09765625" style="42" customWidth="1"/>
    <col min="3336" max="3336" width="11.29687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1" width="10.09765625" style="42" customWidth="1"/>
    <col min="3592" max="3592" width="11.29687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7" width="10.09765625" style="42" customWidth="1"/>
    <col min="3848" max="3848" width="11.29687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3" width="10.09765625" style="42" customWidth="1"/>
    <col min="4104" max="4104" width="11.29687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59" width="10.09765625" style="42" customWidth="1"/>
    <col min="4360" max="4360" width="11.29687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5" width="10.09765625" style="42" customWidth="1"/>
    <col min="4616" max="4616" width="11.29687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1" width="10.09765625" style="42" customWidth="1"/>
    <col min="4872" max="4872" width="11.29687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7" width="10.09765625" style="42" customWidth="1"/>
    <col min="5128" max="5128" width="11.29687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3" width="10.09765625" style="42" customWidth="1"/>
    <col min="5384" max="5384" width="11.29687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39" width="10.09765625" style="42" customWidth="1"/>
    <col min="5640" max="5640" width="11.29687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5" width="10.09765625" style="42" customWidth="1"/>
    <col min="5896" max="5896" width="11.29687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1" width="10.09765625" style="42" customWidth="1"/>
    <col min="6152" max="6152" width="11.29687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7" width="10.09765625" style="42" customWidth="1"/>
    <col min="6408" max="6408" width="11.29687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3" width="10.09765625" style="42" customWidth="1"/>
    <col min="6664" max="6664" width="11.29687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19" width="10.09765625" style="42" customWidth="1"/>
    <col min="6920" max="6920" width="11.29687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5" width="10.09765625" style="42" customWidth="1"/>
    <col min="7176" max="7176" width="11.29687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1" width="10.09765625" style="42" customWidth="1"/>
    <col min="7432" max="7432" width="11.29687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7" width="10.09765625" style="42" customWidth="1"/>
    <col min="7688" max="7688" width="11.29687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3" width="10.09765625" style="42" customWidth="1"/>
    <col min="7944" max="7944" width="11.29687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199" width="10.09765625" style="42" customWidth="1"/>
    <col min="8200" max="8200" width="11.29687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5" width="10.09765625" style="42" customWidth="1"/>
    <col min="8456" max="8456" width="11.29687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1" width="10.09765625" style="42" customWidth="1"/>
    <col min="8712" max="8712" width="11.29687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7" width="10.09765625" style="42" customWidth="1"/>
    <col min="8968" max="8968" width="11.29687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3" width="10.09765625" style="42" customWidth="1"/>
    <col min="9224" max="9224" width="11.29687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79" width="10.09765625" style="42" customWidth="1"/>
    <col min="9480" max="9480" width="11.29687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5" width="10.09765625" style="42" customWidth="1"/>
    <col min="9736" max="9736" width="11.29687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1" width="10.09765625" style="42" customWidth="1"/>
    <col min="9992" max="9992" width="11.29687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7" width="10.09765625" style="42" customWidth="1"/>
    <col min="10248" max="10248" width="11.29687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3" width="10.09765625" style="42" customWidth="1"/>
    <col min="10504" max="10504" width="11.29687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59" width="10.09765625" style="42" customWidth="1"/>
    <col min="10760" max="10760" width="11.29687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5" width="10.09765625" style="42" customWidth="1"/>
    <col min="11016" max="11016" width="11.29687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1" width="10.09765625" style="42" customWidth="1"/>
    <col min="11272" max="11272" width="11.29687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7" width="10.09765625" style="42" customWidth="1"/>
    <col min="11528" max="11528" width="11.29687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3" width="10.09765625" style="42" customWidth="1"/>
    <col min="11784" max="11784" width="11.29687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39" width="10.09765625" style="42" customWidth="1"/>
    <col min="12040" max="12040" width="11.29687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5" width="10.09765625" style="42" customWidth="1"/>
    <col min="12296" max="12296" width="11.29687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1" width="10.09765625" style="42" customWidth="1"/>
    <col min="12552" max="12552" width="11.29687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7" width="10.09765625" style="42" customWidth="1"/>
    <col min="12808" max="12808" width="11.29687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3" width="10.09765625" style="42" customWidth="1"/>
    <col min="13064" max="13064" width="11.29687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19" width="10.09765625" style="42" customWidth="1"/>
    <col min="13320" max="13320" width="11.29687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5" width="10.09765625" style="42" customWidth="1"/>
    <col min="13576" max="13576" width="11.29687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1" width="10.09765625" style="42" customWidth="1"/>
    <col min="13832" max="13832" width="11.29687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7" width="10.09765625" style="42" customWidth="1"/>
    <col min="14088" max="14088" width="11.29687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3" width="10.09765625" style="42" customWidth="1"/>
    <col min="14344" max="14344" width="11.29687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599" width="10.09765625" style="42" customWidth="1"/>
    <col min="14600" max="14600" width="11.29687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5" width="10.09765625" style="42" customWidth="1"/>
    <col min="14856" max="14856" width="11.29687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1" width="10.09765625" style="42" customWidth="1"/>
    <col min="15112" max="15112" width="11.29687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7" width="10.09765625" style="42" customWidth="1"/>
    <col min="15368" max="15368" width="11.29687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3" width="10.09765625" style="42" customWidth="1"/>
    <col min="15624" max="15624" width="11.29687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79" width="10.09765625" style="42" customWidth="1"/>
    <col min="15880" max="15880" width="11.29687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5" width="10.09765625" style="42" customWidth="1"/>
    <col min="16136" max="16136" width="11.29687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43" customFormat="1" ht="48.75" customHeight="1" x14ac:dyDescent="0.25">
      <c r="A2" s="75" t="s">
        <v>1</v>
      </c>
      <c r="B2" s="75"/>
      <c r="C2" s="75"/>
      <c r="D2" s="75" t="s">
        <v>2</v>
      </c>
      <c r="E2" s="75"/>
      <c r="F2" s="75"/>
      <c r="G2" s="75"/>
      <c r="H2" s="75"/>
    </row>
    <row r="3" spans="1:8" s="43"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147</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145</v>
      </c>
      <c r="C9" s="78"/>
      <c r="D9" s="78"/>
      <c r="E9" s="78"/>
      <c r="F9" s="78"/>
      <c r="G9" s="78"/>
      <c r="H9" s="78"/>
    </row>
    <row r="10" spans="1:8" s="4" customFormat="1" ht="20.100000000000001" customHeight="1" x14ac:dyDescent="0.25">
      <c r="B10" s="36" t="s">
        <v>148</v>
      </c>
      <c r="C10" s="45"/>
      <c r="D10" s="45"/>
      <c r="E10" s="45"/>
      <c r="F10" s="45"/>
      <c r="G10" s="45"/>
      <c r="H10" s="45"/>
    </row>
    <row r="11" spans="1:8" s="4" customFormat="1" ht="12" customHeight="1" x14ac:dyDescent="0.25">
      <c r="B11" s="45"/>
      <c r="C11" s="45"/>
    </row>
    <row r="12" spans="1:8" s="43" customFormat="1" ht="52.5" customHeight="1" x14ac:dyDescent="0.25">
      <c r="A12" s="46" t="s">
        <v>7</v>
      </c>
      <c r="B12" s="79" t="s">
        <v>8</v>
      </c>
      <c r="C12" s="79"/>
      <c r="D12" s="79"/>
      <c r="E12" s="46" t="s">
        <v>9</v>
      </c>
      <c r="F12" s="44" t="s">
        <v>10</v>
      </c>
      <c r="G12" s="44" t="s">
        <v>11</v>
      </c>
      <c r="H12" s="46" t="s">
        <v>12</v>
      </c>
    </row>
    <row r="13" spans="1:8" s="6" customFormat="1" ht="16.5" customHeight="1" x14ac:dyDescent="0.25">
      <c r="A13" s="5" t="s">
        <v>13</v>
      </c>
      <c r="B13" s="80" t="s">
        <v>14</v>
      </c>
      <c r="C13" s="81"/>
      <c r="D13" s="82"/>
      <c r="E13" s="5" t="s">
        <v>15</v>
      </c>
      <c r="F13" s="5" t="s">
        <v>16</v>
      </c>
      <c r="G13" s="5" t="s">
        <v>17</v>
      </c>
      <c r="H13" s="5" t="s">
        <v>18</v>
      </c>
    </row>
    <row r="14" spans="1:8" s="43" customFormat="1" ht="93.75" customHeight="1" x14ac:dyDescent="0.25">
      <c r="A14" s="46" t="s">
        <v>19</v>
      </c>
      <c r="B14" s="83" t="s">
        <v>20</v>
      </c>
      <c r="C14" s="83"/>
      <c r="D14" s="83"/>
      <c r="E14" s="7">
        <f>E15+E19+E25+E28</f>
        <v>20</v>
      </c>
      <c r="F14" s="8">
        <f>ROUND(F15+F19+F25+F28,1)</f>
        <v>20</v>
      </c>
      <c r="G14" s="9">
        <f>ROUND(G15+G19+G25+G28,1)</f>
        <v>20</v>
      </c>
      <c r="H14" s="46"/>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43" customFormat="1" ht="27.75" customHeight="1" x14ac:dyDescent="0.25">
      <c r="A32" s="46" t="s">
        <v>50</v>
      </c>
      <c r="B32" s="87" t="s">
        <v>51</v>
      </c>
      <c r="C32" s="88"/>
      <c r="D32" s="89"/>
      <c r="E32" s="7">
        <f>E33+E35+E37+E39+E41+E43</f>
        <v>20</v>
      </c>
      <c r="F32" s="8">
        <f>ROUND(F33+F35+F37+F39+F41+F43,1)</f>
        <v>18</v>
      </c>
      <c r="G32" s="9">
        <f>ROUND(G33+G35+G37+G39+G41+G43,1)</f>
        <v>0</v>
      </c>
      <c r="H32" s="46"/>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0</v>
      </c>
      <c r="G35" s="9">
        <f>G36</f>
        <v>0</v>
      </c>
      <c r="H35" s="10"/>
    </row>
    <row r="36" spans="1:8" s="11" customFormat="1" ht="60.75" customHeight="1" x14ac:dyDescent="0.25">
      <c r="A36" s="10"/>
      <c r="B36" s="91" t="s">
        <v>110</v>
      </c>
      <c r="C36" s="92"/>
      <c r="D36" s="93"/>
      <c r="E36" s="7"/>
      <c r="F36" s="13"/>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6.8" x14ac:dyDescent="0.25">
      <c r="A41" s="10">
        <v>9</v>
      </c>
      <c r="B41" s="84" t="s">
        <v>136</v>
      </c>
      <c r="C41" s="85"/>
      <c r="D41" s="86"/>
      <c r="E41" s="7">
        <v>8</v>
      </c>
      <c r="F41" s="8">
        <f>IF(F42&gt;8,"8",F42)</f>
        <v>8</v>
      </c>
      <c r="G41" s="9">
        <f>G42</f>
        <v>0</v>
      </c>
      <c r="H41" s="10"/>
    </row>
    <row r="42" spans="1:8" s="11" customFormat="1" ht="127.5" customHeight="1" x14ac:dyDescent="0.25">
      <c r="A42" s="10"/>
      <c r="B42" s="72" t="s">
        <v>137</v>
      </c>
      <c r="C42" s="73"/>
      <c r="D42" s="74"/>
      <c r="E42" s="7"/>
      <c r="F42" s="13">
        <v>8</v>
      </c>
      <c r="G42" s="9"/>
      <c r="H42" s="10"/>
    </row>
    <row r="43" spans="1:8" s="11" customFormat="1" ht="45" customHeight="1" x14ac:dyDescent="0.25">
      <c r="A43" s="10">
        <v>10</v>
      </c>
      <c r="B43" s="84" t="s">
        <v>114</v>
      </c>
      <c r="C43" s="85"/>
      <c r="D43" s="86"/>
      <c r="E43" s="7">
        <v>5</v>
      </c>
      <c r="F43" s="8">
        <f>IF(F44&gt;5,"5",F44)</f>
        <v>5</v>
      </c>
      <c r="G43" s="9">
        <f>G44</f>
        <v>0</v>
      </c>
      <c r="H43" s="10"/>
    </row>
    <row r="44" spans="1:8" s="11" customFormat="1" ht="156.75" customHeight="1" x14ac:dyDescent="0.25">
      <c r="A44" s="10"/>
      <c r="B44" s="72" t="s">
        <v>115</v>
      </c>
      <c r="C44" s="73"/>
      <c r="D44" s="74"/>
      <c r="E44" s="7"/>
      <c r="F44" s="13">
        <v>5</v>
      </c>
      <c r="G44" s="9"/>
      <c r="H44" s="10"/>
    </row>
    <row r="45" spans="1:8" s="43" customFormat="1" ht="61.5" customHeight="1" x14ac:dyDescent="0.25">
      <c r="A45" s="46" t="s">
        <v>65</v>
      </c>
      <c r="B45" s="84" t="s">
        <v>66</v>
      </c>
      <c r="C45" s="85"/>
      <c r="D45" s="86"/>
      <c r="E45" s="7">
        <v>60</v>
      </c>
      <c r="F45" s="8">
        <f>SUM(F46:F51)</f>
        <v>50</v>
      </c>
      <c r="G45" s="9">
        <f>SUM(G46:G51)</f>
        <v>0</v>
      </c>
      <c r="H45" s="46"/>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43" customFormat="1" ht="24" customHeight="1" x14ac:dyDescent="0.25">
      <c r="A52" s="46"/>
      <c r="B52" s="94" t="s">
        <v>73</v>
      </c>
      <c r="C52" s="95"/>
      <c r="D52" s="96"/>
      <c r="E52" s="21">
        <f>E14+E32+E45</f>
        <v>100</v>
      </c>
      <c r="F52" s="21">
        <f>F14+F32+F45</f>
        <v>88</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88</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4" t="s">
        <v>81</v>
      </c>
      <c r="F58" s="44" t="s">
        <v>82</v>
      </c>
      <c r="G58" s="44" t="s">
        <v>83</v>
      </c>
      <c r="H58" s="44"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88</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146</v>
      </c>
      <c r="E64" s="115"/>
      <c r="F64" s="115"/>
      <c r="G64" s="115"/>
      <c r="H64" s="115"/>
    </row>
    <row r="65" spans="2:8" s="43" customFormat="1" ht="35.25" customHeight="1" x14ac:dyDescent="0.25">
      <c r="D65" s="31"/>
      <c r="E65" s="75" t="s">
        <v>94</v>
      </c>
      <c r="F65" s="75"/>
      <c r="G65" s="75"/>
      <c r="H65" s="75"/>
    </row>
    <row r="66" spans="2:8" x14ac:dyDescent="0.25">
      <c r="D66" s="32"/>
      <c r="E66" s="32"/>
      <c r="F66" s="32"/>
      <c r="G66" s="32"/>
      <c r="H66" s="32"/>
    </row>
    <row r="69" spans="2:8" ht="16.2" x14ac:dyDescent="0.25">
      <c r="F69" s="54" t="s">
        <v>149</v>
      </c>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B1" zoomScale="85" zoomScaleNormal="85" workbookViewId="0">
      <selection activeCell="B1" sqref="A1:H12"/>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7" width="10.09765625" style="42" customWidth="1"/>
    <col min="8" max="8" width="11.29687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3" width="10.09765625" style="42" customWidth="1"/>
    <col min="264" max="264" width="11.29687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19" width="10.09765625" style="42" customWidth="1"/>
    <col min="520" max="520" width="11.29687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5" width="10.09765625" style="42" customWidth="1"/>
    <col min="776" max="776" width="11.29687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1" width="10.09765625" style="42" customWidth="1"/>
    <col min="1032" max="1032" width="11.29687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7" width="10.09765625" style="42" customWidth="1"/>
    <col min="1288" max="1288" width="11.29687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3" width="10.09765625" style="42" customWidth="1"/>
    <col min="1544" max="1544" width="11.29687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799" width="10.09765625" style="42" customWidth="1"/>
    <col min="1800" max="1800" width="11.29687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5" width="10.09765625" style="42" customWidth="1"/>
    <col min="2056" max="2056" width="11.29687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1" width="10.09765625" style="42" customWidth="1"/>
    <col min="2312" max="2312" width="11.29687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7" width="10.09765625" style="42" customWidth="1"/>
    <col min="2568" max="2568" width="11.29687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3" width="10.09765625" style="42" customWidth="1"/>
    <col min="2824" max="2824" width="11.29687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79" width="10.09765625" style="42" customWidth="1"/>
    <col min="3080" max="3080" width="11.29687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5" width="10.09765625" style="42" customWidth="1"/>
    <col min="3336" max="3336" width="11.29687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1" width="10.09765625" style="42" customWidth="1"/>
    <col min="3592" max="3592" width="11.29687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7" width="10.09765625" style="42" customWidth="1"/>
    <col min="3848" max="3848" width="11.29687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3" width="10.09765625" style="42" customWidth="1"/>
    <col min="4104" max="4104" width="11.29687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59" width="10.09765625" style="42" customWidth="1"/>
    <col min="4360" max="4360" width="11.29687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5" width="10.09765625" style="42" customWidth="1"/>
    <col min="4616" max="4616" width="11.29687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1" width="10.09765625" style="42" customWidth="1"/>
    <col min="4872" max="4872" width="11.29687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7" width="10.09765625" style="42" customWidth="1"/>
    <col min="5128" max="5128" width="11.29687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3" width="10.09765625" style="42" customWidth="1"/>
    <col min="5384" max="5384" width="11.29687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39" width="10.09765625" style="42" customWidth="1"/>
    <col min="5640" max="5640" width="11.29687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5" width="10.09765625" style="42" customWidth="1"/>
    <col min="5896" max="5896" width="11.29687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1" width="10.09765625" style="42" customWidth="1"/>
    <col min="6152" max="6152" width="11.29687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7" width="10.09765625" style="42" customWidth="1"/>
    <col min="6408" max="6408" width="11.29687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3" width="10.09765625" style="42" customWidth="1"/>
    <col min="6664" max="6664" width="11.29687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19" width="10.09765625" style="42" customWidth="1"/>
    <col min="6920" max="6920" width="11.29687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5" width="10.09765625" style="42" customWidth="1"/>
    <col min="7176" max="7176" width="11.29687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1" width="10.09765625" style="42" customWidth="1"/>
    <col min="7432" max="7432" width="11.29687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7" width="10.09765625" style="42" customWidth="1"/>
    <col min="7688" max="7688" width="11.29687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3" width="10.09765625" style="42" customWidth="1"/>
    <col min="7944" max="7944" width="11.29687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199" width="10.09765625" style="42" customWidth="1"/>
    <col min="8200" max="8200" width="11.29687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5" width="10.09765625" style="42" customWidth="1"/>
    <col min="8456" max="8456" width="11.29687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1" width="10.09765625" style="42" customWidth="1"/>
    <col min="8712" max="8712" width="11.29687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7" width="10.09765625" style="42" customWidth="1"/>
    <col min="8968" max="8968" width="11.29687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3" width="10.09765625" style="42" customWidth="1"/>
    <col min="9224" max="9224" width="11.29687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79" width="10.09765625" style="42" customWidth="1"/>
    <col min="9480" max="9480" width="11.29687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5" width="10.09765625" style="42" customWidth="1"/>
    <col min="9736" max="9736" width="11.29687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1" width="10.09765625" style="42" customWidth="1"/>
    <col min="9992" max="9992" width="11.29687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7" width="10.09765625" style="42" customWidth="1"/>
    <col min="10248" max="10248" width="11.29687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3" width="10.09765625" style="42" customWidth="1"/>
    <col min="10504" max="10504" width="11.29687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59" width="10.09765625" style="42" customWidth="1"/>
    <col min="10760" max="10760" width="11.29687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5" width="10.09765625" style="42" customWidth="1"/>
    <col min="11016" max="11016" width="11.29687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1" width="10.09765625" style="42" customWidth="1"/>
    <col min="11272" max="11272" width="11.29687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7" width="10.09765625" style="42" customWidth="1"/>
    <col min="11528" max="11528" width="11.29687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3" width="10.09765625" style="42" customWidth="1"/>
    <col min="11784" max="11784" width="11.29687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39" width="10.09765625" style="42" customWidth="1"/>
    <col min="12040" max="12040" width="11.29687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5" width="10.09765625" style="42" customWidth="1"/>
    <col min="12296" max="12296" width="11.29687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1" width="10.09765625" style="42" customWidth="1"/>
    <col min="12552" max="12552" width="11.29687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7" width="10.09765625" style="42" customWidth="1"/>
    <col min="12808" max="12808" width="11.29687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3" width="10.09765625" style="42" customWidth="1"/>
    <col min="13064" max="13064" width="11.29687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19" width="10.09765625" style="42" customWidth="1"/>
    <col min="13320" max="13320" width="11.29687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5" width="10.09765625" style="42" customWidth="1"/>
    <col min="13576" max="13576" width="11.29687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1" width="10.09765625" style="42" customWidth="1"/>
    <col min="13832" max="13832" width="11.29687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7" width="10.09765625" style="42" customWidth="1"/>
    <col min="14088" max="14088" width="11.29687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3" width="10.09765625" style="42" customWidth="1"/>
    <col min="14344" max="14344" width="11.29687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599" width="10.09765625" style="42" customWidth="1"/>
    <col min="14600" max="14600" width="11.29687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5" width="10.09765625" style="42" customWidth="1"/>
    <col min="14856" max="14856" width="11.29687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1" width="10.09765625" style="42" customWidth="1"/>
    <col min="15112" max="15112" width="11.29687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7" width="10.09765625" style="42" customWidth="1"/>
    <col min="15368" max="15368" width="11.29687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3" width="10.09765625" style="42" customWidth="1"/>
    <col min="15624" max="15624" width="11.29687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79" width="10.09765625" style="42" customWidth="1"/>
    <col min="15880" max="15880" width="11.29687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5" width="10.09765625" style="42" customWidth="1"/>
    <col min="16136" max="16136" width="11.29687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43" customFormat="1" ht="48.75" customHeight="1" x14ac:dyDescent="0.25">
      <c r="A2" s="75" t="s">
        <v>1</v>
      </c>
      <c r="B2" s="75"/>
      <c r="C2" s="75"/>
      <c r="D2" s="75" t="s">
        <v>2</v>
      </c>
      <c r="E2" s="75"/>
      <c r="F2" s="75"/>
      <c r="G2" s="75"/>
      <c r="H2" s="75"/>
    </row>
    <row r="3" spans="1:8" s="43"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150</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145</v>
      </c>
      <c r="C9" s="78"/>
      <c r="D9" s="78"/>
      <c r="E9" s="78"/>
      <c r="F9" s="78"/>
      <c r="G9" s="78"/>
      <c r="H9" s="78"/>
    </row>
    <row r="10" spans="1:8" s="4" customFormat="1" ht="20.100000000000001" customHeight="1" x14ac:dyDescent="0.25">
      <c r="B10" s="36" t="s">
        <v>151</v>
      </c>
      <c r="C10" s="45"/>
      <c r="D10" s="45"/>
      <c r="E10" s="45"/>
      <c r="F10" s="45"/>
      <c r="G10" s="45"/>
      <c r="H10" s="45"/>
    </row>
    <row r="11" spans="1:8" s="4" customFormat="1" ht="12" customHeight="1" x14ac:dyDescent="0.25">
      <c r="B11" s="45"/>
      <c r="C11" s="45"/>
    </row>
    <row r="12" spans="1:8" s="43" customFormat="1" ht="52.5" customHeight="1" x14ac:dyDescent="0.25">
      <c r="A12" s="46" t="s">
        <v>7</v>
      </c>
      <c r="B12" s="79" t="s">
        <v>8</v>
      </c>
      <c r="C12" s="79"/>
      <c r="D12" s="79"/>
      <c r="E12" s="46" t="s">
        <v>9</v>
      </c>
      <c r="F12" s="44" t="s">
        <v>10</v>
      </c>
      <c r="G12" s="44" t="s">
        <v>11</v>
      </c>
      <c r="H12" s="46" t="s">
        <v>12</v>
      </c>
    </row>
    <row r="13" spans="1:8" s="6" customFormat="1" ht="16.5" customHeight="1" x14ac:dyDescent="0.25">
      <c r="A13" s="5" t="s">
        <v>13</v>
      </c>
      <c r="B13" s="80" t="s">
        <v>14</v>
      </c>
      <c r="C13" s="81"/>
      <c r="D13" s="82"/>
      <c r="E13" s="5" t="s">
        <v>15</v>
      </c>
      <c r="F13" s="5" t="s">
        <v>16</v>
      </c>
      <c r="G13" s="5" t="s">
        <v>17</v>
      </c>
      <c r="H13" s="5" t="s">
        <v>18</v>
      </c>
    </row>
    <row r="14" spans="1:8" s="43" customFormat="1" ht="93.75" customHeight="1" x14ac:dyDescent="0.25">
      <c r="A14" s="46" t="s">
        <v>19</v>
      </c>
      <c r="B14" s="83" t="s">
        <v>20</v>
      </c>
      <c r="C14" s="83"/>
      <c r="D14" s="83"/>
      <c r="E14" s="7">
        <f>E15+E19+E25+E28</f>
        <v>20</v>
      </c>
      <c r="F14" s="8">
        <f>ROUND(F15+F19+F25+F28,1)</f>
        <v>20</v>
      </c>
      <c r="G14" s="9">
        <f>ROUND(G15+G19+G25+G28,1)</f>
        <v>20</v>
      </c>
      <c r="H14" s="46"/>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43" customFormat="1" ht="27.75" customHeight="1" x14ac:dyDescent="0.25">
      <c r="A32" s="46" t="s">
        <v>50</v>
      </c>
      <c r="B32" s="87" t="s">
        <v>51</v>
      </c>
      <c r="C32" s="88"/>
      <c r="D32" s="89"/>
      <c r="E32" s="7">
        <f>E33+E35+E37+E39+E41+E43</f>
        <v>20</v>
      </c>
      <c r="F32" s="8">
        <f>ROUND(F33+F35+F37+F39+F41+F43,1)</f>
        <v>13</v>
      </c>
      <c r="G32" s="9">
        <f>ROUND(G33+G35+G37+G39+G41+G43,1)</f>
        <v>0</v>
      </c>
      <c r="H32" s="46"/>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0</v>
      </c>
      <c r="G35" s="9">
        <f>G36</f>
        <v>0</v>
      </c>
      <c r="H35" s="10"/>
    </row>
    <row r="36" spans="1:8" s="11" customFormat="1" ht="60.75" customHeight="1" x14ac:dyDescent="0.25">
      <c r="A36" s="10"/>
      <c r="B36" s="91" t="s">
        <v>110</v>
      </c>
      <c r="C36" s="92"/>
      <c r="D36" s="93"/>
      <c r="E36" s="7"/>
      <c r="F36" s="13"/>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f>IF(F42&gt;8,"8",F42)</f>
        <v>8</v>
      </c>
      <c r="G41" s="9">
        <f>G42</f>
        <v>0</v>
      </c>
      <c r="H41" s="10"/>
    </row>
    <row r="42" spans="1:8" s="11" customFormat="1" ht="134.4" x14ac:dyDescent="0.25">
      <c r="A42" s="10"/>
      <c r="B42" s="72" t="s">
        <v>137</v>
      </c>
      <c r="C42" s="73"/>
      <c r="D42" s="74"/>
      <c r="E42" s="7"/>
      <c r="F42" s="13">
        <v>8</v>
      </c>
      <c r="G42" s="9"/>
      <c r="H42" s="10" t="s">
        <v>152</v>
      </c>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43" customFormat="1" ht="61.5" customHeight="1" x14ac:dyDescent="0.25">
      <c r="A45" s="46" t="s">
        <v>65</v>
      </c>
      <c r="B45" s="84" t="s">
        <v>66</v>
      </c>
      <c r="C45" s="85"/>
      <c r="D45" s="86"/>
      <c r="E45" s="7">
        <v>60</v>
      </c>
      <c r="F45" s="8">
        <f>SUM(F46:F51)</f>
        <v>60</v>
      </c>
      <c r="G45" s="9">
        <f>SUM(G46:G51)</f>
        <v>0</v>
      </c>
      <c r="H45" s="46"/>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43" customFormat="1" ht="24" customHeight="1" x14ac:dyDescent="0.25">
      <c r="A52" s="46"/>
      <c r="B52" s="94" t="s">
        <v>73</v>
      </c>
      <c r="C52" s="95"/>
      <c r="D52" s="96"/>
      <c r="E52" s="21">
        <f>E14+E32+E45</f>
        <v>100</v>
      </c>
      <c r="F52" s="21">
        <f>F14+F32+F45</f>
        <v>93</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4" t="s">
        <v>81</v>
      </c>
      <c r="F58" s="44" t="s">
        <v>82</v>
      </c>
      <c r="G58" s="44" t="s">
        <v>83</v>
      </c>
      <c r="H58" s="44" t="s">
        <v>84</v>
      </c>
    </row>
    <row r="59" spans="1:8" ht="33.9" customHeight="1" x14ac:dyDescent="0.25">
      <c r="A59" s="112" t="s">
        <v>85</v>
      </c>
      <c r="B59" s="113"/>
      <c r="C59" s="114"/>
      <c r="D59" s="10" t="s">
        <v>86</v>
      </c>
      <c r="E59" s="12">
        <f>IF(AND(90&lt;=F54,F54&lt;100),F54,"")</f>
        <v>93</v>
      </c>
      <c r="F59" s="18" t="str">
        <f>IF(AND(90&lt;=G54,G54&lt;=100),G54,"")</f>
        <v/>
      </c>
      <c r="G59" s="26" t="str">
        <f t="shared" ref="G59:H62" si="0">IF(ISNUMBER(E59)=TRUE,"X","")</f>
        <v>X</v>
      </c>
      <c r="H59" s="26" t="str">
        <f t="shared" si="0"/>
        <v/>
      </c>
    </row>
    <row r="60" spans="1:8" ht="45.75" customHeight="1" x14ac:dyDescent="0.25">
      <c r="A60" s="112" t="s">
        <v>87</v>
      </c>
      <c r="B60" s="113"/>
      <c r="C60" s="114"/>
      <c r="D60" s="10" t="s">
        <v>88</v>
      </c>
      <c r="E60" s="12" t="str">
        <f>IF(AND(75&lt;=F54,F54&lt;90),F54,"")</f>
        <v/>
      </c>
      <c r="F60" s="18" t="str">
        <f>IF(AND(75&lt;=G54,G54&lt;90),G54,"")</f>
        <v/>
      </c>
      <c r="G60" s="26" t="str">
        <f t="shared" si="0"/>
        <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146</v>
      </c>
      <c r="E64" s="115"/>
      <c r="F64" s="115"/>
      <c r="G64" s="115"/>
      <c r="H64" s="115"/>
    </row>
    <row r="65" spans="2:8" s="43" customFormat="1" ht="35.25" customHeight="1" x14ac:dyDescent="0.25">
      <c r="D65" s="31"/>
      <c r="E65" s="75" t="s">
        <v>94</v>
      </c>
      <c r="F65" s="75"/>
      <c r="G65" s="75"/>
      <c r="H65" s="75"/>
    </row>
    <row r="66" spans="2:8" x14ac:dyDescent="0.25">
      <c r="D66" s="32"/>
      <c r="E66" s="32"/>
      <c r="F66" s="32"/>
      <c r="G66" s="32"/>
      <c r="H66" s="32"/>
    </row>
    <row r="69" spans="2:8" ht="16.2" x14ac:dyDescent="0.25">
      <c r="F69" s="54" t="s">
        <v>153</v>
      </c>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0" zoomScale="85" zoomScaleNormal="85" workbookViewId="0">
      <selection activeCell="A13" sqref="A13:D63"/>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7" width="10.09765625" style="42" customWidth="1"/>
    <col min="8" max="8" width="11.29687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3" width="10.09765625" style="42" customWidth="1"/>
    <col min="264" max="264" width="11.29687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19" width="10.09765625" style="42" customWidth="1"/>
    <col min="520" max="520" width="11.29687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5" width="10.09765625" style="42" customWidth="1"/>
    <col min="776" max="776" width="11.29687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1" width="10.09765625" style="42" customWidth="1"/>
    <col min="1032" max="1032" width="11.29687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7" width="10.09765625" style="42" customWidth="1"/>
    <col min="1288" max="1288" width="11.29687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3" width="10.09765625" style="42" customWidth="1"/>
    <col min="1544" max="1544" width="11.29687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799" width="10.09765625" style="42" customWidth="1"/>
    <col min="1800" max="1800" width="11.29687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5" width="10.09765625" style="42" customWidth="1"/>
    <col min="2056" max="2056" width="11.29687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1" width="10.09765625" style="42" customWidth="1"/>
    <col min="2312" max="2312" width="11.29687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7" width="10.09765625" style="42" customWidth="1"/>
    <col min="2568" max="2568" width="11.29687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3" width="10.09765625" style="42" customWidth="1"/>
    <col min="2824" max="2824" width="11.29687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79" width="10.09765625" style="42" customWidth="1"/>
    <col min="3080" max="3080" width="11.29687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5" width="10.09765625" style="42" customWidth="1"/>
    <col min="3336" max="3336" width="11.29687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1" width="10.09765625" style="42" customWidth="1"/>
    <col min="3592" max="3592" width="11.29687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7" width="10.09765625" style="42" customWidth="1"/>
    <col min="3848" max="3848" width="11.29687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3" width="10.09765625" style="42" customWidth="1"/>
    <col min="4104" max="4104" width="11.29687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59" width="10.09765625" style="42" customWidth="1"/>
    <col min="4360" max="4360" width="11.29687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5" width="10.09765625" style="42" customWidth="1"/>
    <col min="4616" max="4616" width="11.29687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1" width="10.09765625" style="42" customWidth="1"/>
    <col min="4872" max="4872" width="11.29687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7" width="10.09765625" style="42" customWidth="1"/>
    <col min="5128" max="5128" width="11.29687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3" width="10.09765625" style="42" customWidth="1"/>
    <col min="5384" max="5384" width="11.29687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39" width="10.09765625" style="42" customWidth="1"/>
    <col min="5640" max="5640" width="11.29687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5" width="10.09765625" style="42" customWidth="1"/>
    <col min="5896" max="5896" width="11.29687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1" width="10.09765625" style="42" customWidth="1"/>
    <col min="6152" max="6152" width="11.29687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7" width="10.09765625" style="42" customWidth="1"/>
    <col min="6408" max="6408" width="11.29687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3" width="10.09765625" style="42" customWidth="1"/>
    <col min="6664" max="6664" width="11.29687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19" width="10.09765625" style="42" customWidth="1"/>
    <col min="6920" max="6920" width="11.29687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5" width="10.09765625" style="42" customWidth="1"/>
    <col min="7176" max="7176" width="11.29687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1" width="10.09765625" style="42" customWidth="1"/>
    <col min="7432" max="7432" width="11.29687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7" width="10.09765625" style="42" customWidth="1"/>
    <col min="7688" max="7688" width="11.29687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3" width="10.09765625" style="42" customWidth="1"/>
    <col min="7944" max="7944" width="11.29687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199" width="10.09765625" style="42" customWidth="1"/>
    <col min="8200" max="8200" width="11.29687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5" width="10.09765625" style="42" customWidth="1"/>
    <col min="8456" max="8456" width="11.29687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1" width="10.09765625" style="42" customWidth="1"/>
    <col min="8712" max="8712" width="11.29687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7" width="10.09765625" style="42" customWidth="1"/>
    <col min="8968" max="8968" width="11.29687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3" width="10.09765625" style="42" customWidth="1"/>
    <col min="9224" max="9224" width="11.29687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79" width="10.09765625" style="42" customWidth="1"/>
    <col min="9480" max="9480" width="11.29687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5" width="10.09765625" style="42" customWidth="1"/>
    <col min="9736" max="9736" width="11.29687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1" width="10.09765625" style="42" customWidth="1"/>
    <col min="9992" max="9992" width="11.29687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7" width="10.09765625" style="42" customWidth="1"/>
    <col min="10248" max="10248" width="11.29687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3" width="10.09765625" style="42" customWidth="1"/>
    <col min="10504" max="10504" width="11.29687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59" width="10.09765625" style="42" customWidth="1"/>
    <col min="10760" max="10760" width="11.29687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5" width="10.09765625" style="42" customWidth="1"/>
    <col min="11016" max="11016" width="11.29687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1" width="10.09765625" style="42" customWidth="1"/>
    <col min="11272" max="11272" width="11.29687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7" width="10.09765625" style="42" customWidth="1"/>
    <col min="11528" max="11528" width="11.29687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3" width="10.09765625" style="42" customWidth="1"/>
    <col min="11784" max="11784" width="11.29687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39" width="10.09765625" style="42" customWidth="1"/>
    <col min="12040" max="12040" width="11.29687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5" width="10.09765625" style="42" customWidth="1"/>
    <col min="12296" max="12296" width="11.29687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1" width="10.09765625" style="42" customWidth="1"/>
    <col min="12552" max="12552" width="11.29687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7" width="10.09765625" style="42" customWidth="1"/>
    <col min="12808" max="12808" width="11.29687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3" width="10.09765625" style="42" customWidth="1"/>
    <col min="13064" max="13064" width="11.29687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19" width="10.09765625" style="42" customWidth="1"/>
    <col min="13320" max="13320" width="11.29687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5" width="10.09765625" style="42" customWidth="1"/>
    <col min="13576" max="13576" width="11.29687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1" width="10.09765625" style="42" customWidth="1"/>
    <col min="13832" max="13832" width="11.29687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7" width="10.09765625" style="42" customWidth="1"/>
    <col min="14088" max="14088" width="11.29687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3" width="10.09765625" style="42" customWidth="1"/>
    <col min="14344" max="14344" width="11.29687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599" width="10.09765625" style="42" customWidth="1"/>
    <col min="14600" max="14600" width="11.29687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5" width="10.09765625" style="42" customWidth="1"/>
    <col min="14856" max="14856" width="11.29687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1" width="10.09765625" style="42" customWidth="1"/>
    <col min="15112" max="15112" width="11.29687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7" width="10.09765625" style="42" customWidth="1"/>
    <col min="15368" max="15368" width="11.29687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3" width="10.09765625" style="42" customWidth="1"/>
    <col min="15624" max="15624" width="11.29687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79" width="10.09765625" style="42" customWidth="1"/>
    <col min="15880" max="15880" width="11.29687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5" width="10.09765625" style="42" customWidth="1"/>
    <col min="16136" max="16136" width="11.29687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43" customFormat="1" ht="48.75" customHeight="1" x14ac:dyDescent="0.25">
      <c r="A2" s="75" t="s">
        <v>1</v>
      </c>
      <c r="B2" s="75"/>
      <c r="C2" s="75"/>
      <c r="D2" s="75" t="s">
        <v>2</v>
      </c>
      <c r="E2" s="75"/>
      <c r="F2" s="75"/>
      <c r="G2" s="75"/>
      <c r="H2" s="75"/>
    </row>
    <row r="3" spans="1:8" s="43"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154</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145</v>
      </c>
      <c r="C9" s="78"/>
      <c r="D9" s="78"/>
      <c r="E9" s="78"/>
      <c r="F9" s="78"/>
      <c r="G9" s="78"/>
      <c r="H9" s="78"/>
    </row>
    <row r="10" spans="1:8" s="4" customFormat="1" ht="20.100000000000001" customHeight="1" x14ac:dyDescent="0.25">
      <c r="B10" s="36" t="s">
        <v>155</v>
      </c>
      <c r="C10" s="45"/>
      <c r="D10" s="45"/>
      <c r="E10" s="45"/>
      <c r="F10" s="45"/>
      <c r="G10" s="45"/>
      <c r="H10" s="45"/>
    </row>
    <row r="11" spans="1:8" s="4" customFormat="1" ht="12" customHeight="1" x14ac:dyDescent="0.25">
      <c r="B11" s="45"/>
      <c r="C11" s="45"/>
    </row>
    <row r="12" spans="1:8" s="43" customFormat="1" ht="52.5" customHeight="1" x14ac:dyDescent="0.25">
      <c r="A12" s="46" t="s">
        <v>7</v>
      </c>
      <c r="B12" s="79" t="s">
        <v>8</v>
      </c>
      <c r="C12" s="79"/>
      <c r="D12" s="79"/>
      <c r="E12" s="46" t="s">
        <v>9</v>
      </c>
      <c r="F12" s="44" t="s">
        <v>10</v>
      </c>
      <c r="G12" s="44" t="s">
        <v>11</v>
      </c>
      <c r="H12" s="46" t="s">
        <v>12</v>
      </c>
    </row>
    <row r="13" spans="1:8" s="6" customFormat="1" ht="16.5" customHeight="1" x14ac:dyDescent="0.25">
      <c r="A13" s="5" t="s">
        <v>13</v>
      </c>
      <c r="B13" s="80" t="s">
        <v>14</v>
      </c>
      <c r="C13" s="81"/>
      <c r="D13" s="82"/>
      <c r="E13" s="5" t="s">
        <v>15</v>
      </c>
      <c r="F13" s="5" t="s">
        <v>16</v>
      </c>
      <c r="G13" s="5" t="s">
        <v>17</v>
      </c>
      <c r="H13" s="5" t="s">
        <v>18</v>
      </c>
    </row>
    <row r="14" spans="1:8" s="43" customFormat="1" ht="93.75" customHeight="1" x14ac:dyDescent="0.25">
      <c r="A14" s="46" t="s">
        <v>19</v>
      </c>
      <c r="B14" s="83" t="s">
        <v>20</v>
      </c>
      <c r="C14" s="83"/>
      <c r="D14" s="83"/>
      <c r="E14" s="7">
        <f>E15+E19+E25+E28</f>
        <v>20</v>
      </c>
      <c r="F14" s="8">
        <f>ROUND(F15+F19+F25+F28,1)</f>
        <v>20</v>
      </c>
      <c r="G14" s="9">
        <f>ROUND(G15+G19+G25+G28,1)</f>
        <v>20</v>
      </c>
      <c r="H14" s="46"/>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43" customFormat="1" ht="27.75" customHeight="1" x14ac:dyDescent="0.25">
      <c r="A32" s="46" t="s">
        <v>50</v>
      </c>
      <c r="B32" s="87" t="s">
        <v>51</v>
      </c>
      <c r="C32" s="88"/>
      <c r="D32" s="89"/>
      <c r="E32" s="7">
        <f>E33+E35+E37+E39+E41+E43</f>
        <v>20</v>
      </c>
      <c r="F32" s="8">
        <f>ROUND(F33+F35+F37+F39+F41+F43,1)</f>
        <v>13</v>
      </c>
      <c r="G32" s="9">
        <f>ROUND(G33+G35+G37+G39+G41+G43,1)</f>
        <v>0</v>
      </c>
      <c r="H32" s="46"/>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0</v>
      </c>
      <c r="G35" s="9">
        <f>G36</f>
        <v>0</v>
      </c>
      <c r="H35" s="10"/>
    </row>
    <row r="36" spans="1:8" s="11" customFormat="1" ht="60.75" customHeight="1" x14ac:dyDescent="0.25">
      <c r="A36" s="10"/>
      <c r="B36" s="91" t="s">
        <v>110</v>
      </c>
      <c r="C36" s="92"/>
      <c r="D36" s="93"/>
      <c r="E36" s="7"/>
      <c r="F36" s="13"/>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34.4" x14ac:dyDescent="0.25">
      <c r="A41" s="10">
        <v>9</v>
      </c>
      <c r="B41" s="84" t="s">
        <v>136</v>
      </c>
      <c r="C41" s="85"/>
      <c r="D41" s="86"/>
      <c r="E41" s="7">
        <v>8</v>
      </c>
      <c r="F41" s="8">
        <f>IF(F42&gt;8,"8",F42)</f>
        <v>8</v>
      </c>
      <c r="G41" s="9">
        <f>G42</f>
        <v>0</v>
      </c>
      <c r="H41" s="10" t="s">
        <v>152</v>
      </c>
    </row>
    <row r="42" spans="1:8" s="11" customFormat="1" ht="127.5" customHeight="1" x14ac:dyDescent="0.25">
      <c r="A42" s="10"/>
      <c r="B42" s="72" t="s">
        <v>137</v>
      </c>
      <c r="C42" s="73"/>
      <c r="D42" s="74"/>
      <c r="E42" s="7"/>
      <c r="F42" s="13">
        <v>8</v>
      </c>
      <c r="G42" s="9"/>
      <c r="H42" s="10"/>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43" customFormat="1" ht="61.5" customHeight="1" x14ac:dyDescent="0.25">
      <c r="A45" s="46" t="s">
        <v>65</v>
      </c>
      <c r="B45" s="84" t="s">
        <v>66</v>
      </c>
      <c r="C45" s="85"/>
      <c r="D45" s="86"/>
      <c r="E45" s="7">
        <v>60</v>
      </c>
      <c r="F45" s="8">
        <f>SUM(F46:F51)</f>
        <v>60</v>
      </c>
      <c r="G45" s="9">
        <f>SUM(G46:G51)</f>
        <v>0</v>
      </c>
      <c r="H45" s="46"/>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43" customFormat="1" ht="24" customHeight="1" x14ac:dyDescent="0.25">
      <c r="A52" s="46"/>
      <c r="B52" s="94" t="s">
        <v>73</v>
      </c>
      <c r="C52" s="95"/>
      <c r="D52" s="96"/>
      <c r="E52" s="21">
        <f>E14+E32+E45</f>
        <v>100</v>
      </c>
      <c r="F52" s="21">
        <f>F14+F32+F45</f>
        <v>93</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4" t="s">
        <v>81</v>
      </c>
      <c r="F58" s="44" t="s">
        <v>82</v>
      </c>
      <c r="G58" s="44" t="s">
        <v>83</v>
      </c>
      <c r="H58" s="44" t="s">
        <v>84</v>
      </c>
    </row>
    <row r="59" spans="1:8" ht="33.9" customHeight="1" x14ac:dyDescent="0.25">
      <c r="A59" s="112" t="s">
        <v>85</v>
      </c>
      <c r="B59" s="113"/>
      <c r="C59" s="114"/>
      <c r="D59" s="10" t="s">
        <v>86</v>
      </c>
      <c r="E59" s="12">
        <f>IF(AND(90&lt;=F54,F54&lt;100),F54,"")</f>
        <v>93</v>
      </c>
      <c r="F59" s="18" t="str">
        <f>IF(AND(90&lt;=G54,G54&lt;=100),G54,"")</f>
        <v/>
      </c>
      <c r="G59" s="26" t="str">
        <f t="shared" ref="G59:H62" si="0">IF(ISNUMBER(E59)=TRUE,"X","")</f>
        <v>X</v>
      </c>
      <c r="H59" s="26" t="str">
        <f t="shared" si="0"/>
        <v/>
      </c>
    </row>
    <row r="60" spans="1:8" ht="45.75" customHeight="1" x14ac:dyDescent="0.25">
      <c r="A60" s="112" t="s">
        <v>87</v>
      </c>
      <c r="B60" s="113"/>
      <c r="C60" s="114"/>
      <c r="D60" s="10" t="s">
        <v>88</v>
      </c>
      <c r="E60" s="12" t="str">
        <f>IF(AND(75&lt;=F54,F54&lt;90),F54,"")</f>
        <v/>
      </c>
      <c r="F60" s="18" t="str">
        <f>IF(AND(75&lt;=G54,G54&lt;90),G54,"")</f>
        <v/>
      </c>
      <c r="G60" s="26" t="str">
        <f t="shared" si="0"/>
        <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146</v>
      </c>
      <c r="E64" s="115"/>
      <c r="F64" s="115"/>
      <c r="G64" s="115"/>
      <c r="H64" s="115"/>
    </row>
    <row r="65" spans="2:8" s="43" customFormat="1" ht="35.25" customHeight="1" x14ac:dyDescent="0.25">
      <c r="D65" s="31"/>
      <c r="E65" s="75" t="s">
        <v>94</v>
      </c>
      <c r="F65" s="75"/>
      <c r="G65" s="75"/>
      <c r="H65" s="75"/>
    </row>
    <row r="66" spans="2:8" x14ac:dyDescent="0.25">
      <c r="D66" s="32"/>
      <c r="E66" s="32"/>
      <c r="F66" s="32"/>
      <c r="G66" s="32"/>
      <c r="H66" s="32"/>
    </row>
    <row r="69" spans="2:8" ht="16.2" x14ac:dyDescent="0.25">
      <c r="F69" s="54" t="s">
        <v>156</v>
      </c>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6" zoomScaleNormal="100" workbookViewId="0">
      <selection activeCell="J53" sqref="J53"/>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7" width="10.09765625" style="42" customWidth="1"/>
    <col min="8" max="8" width="11.29687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3" width="10.09765625" style="42" customWidth="1"/>
    <col min="264" max="264" width="11.29687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19" width="10.09765625" style="42" customWidth="1"/>
    <col min="520" max="520" width="11.29687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5" width="10.09765625" style="42" customWidth="1"/>
    <col min="776" max="776" width="11.29687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1" width="10.09765625" style="42" customWidth="1"/>
    <col min="1032" max="1032" width="11.29687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7" width="10.09765625" style="42" customWidth="1"/>
    <col min="1288" max="1288" width="11.29687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3" width="10.09765625" style="42" customWidth="1"/>
    <col min="1544" max="1544" width="11.29687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799" width="10.09765625" style="42" customWidth="1"/>
    <col min="1800" max="1800" width="11.29687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5" width="10.09765625" style="42" customWidth="1"/>
    <col min="2056" max="2056" width="11.29687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1" width="10.09765625" style="42" customWidth="1"/>
    <col min="2312" max="2312" width="11.29687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7" width="10.09765625" style="42" customWidth="1"/>
    <col min="2568" max="2568" width="11.29687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3" width="10.09765625" style="42" customWidth="1"/>
    <col min="2824" max="2824" width="11.29687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79" width="10.09765625" style="42" customWidth="1"/>
    <col min="3080" max="3080" width="11.29687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5" width="10.09765625" style="42" customWidth="1"/>
    <col min="3336" max="3336" width="11.29687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1" width="10.09765625" style="42" customWidth="1"/>
    <col min="3592" max="3592" width="11.29687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7" width="10.09765625" style="42" customWidth="1"/>
    <col min="3848" max="3848" width="11.29687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3" width="10.09765625" style="42" customWidth="1"/>
    <col min="4104" max="4104" width="11.29687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59" width="10.09765625" style="42" customWidth="1"/>
    <col min="4360" max="4360" width="11.29687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5" width="10.09765625" style="42" customWidth="1"/>
    <col min="4616" max="4616" width="11.29687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1" width="10.09765625" style="42" customWidth="1"/>
    <col min="4872" max="4872" width="11.29687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7" width="10.09765625" style="42" customWidth="1"/>
    <col min="5128" max="5128" width="11.29687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3" width="10.09765625" style="42" customWidth="1"/>
    <col min="5384" max="5384" width="11.29687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39" width="10.09765625" style="42" customWidth="1"/>
    <col min="5640" max="5640" width="11.29687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5" width="10.09765625" style="42" customWidth="1"/>
    <col min="5896" max="5896" width="11.29687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1" width="10.09765625" style="42" customWidth="1"/>
    <col min="6152" max="6152" width="11.29687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7" width="10.09765625" style="42" customWidth="1"/>
    <col min="6408" max="6408" width="11.29687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3" width="10.09765625" style="42" customWidth="1"/>
    <col min="6664" max="6664" width="11.29687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19" width="10.09765625" style="42" customWidth="1"/>
    <col min="6920" max="6920" width="11.29687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5" width="10.09765625" style="42" customWidth="1"/>
    <col min="7176" max="7176" width="11.29687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1" width="10.09765625" style="42" customWidth="1"/>
    <col min="7432" max="7432" width="11.29687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7" width="10.09765625" style="42" customWidth="1"/>
    <col min="7688" max="7688" width="11.29687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3" width="10.09765625" style="42" customWidth="1"/>
    <col min="7944" max="7944" width="11.29687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199" width="10.09765625" style="42" customWidth="1"/>
    <col min="8200" max="8200" width="11.29687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5" width="10.09765625" style="42" customWidth="1"/>
    <col min="8456" max="8456" width="11.29687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1" width="10.09765625" style="42" customWidth="1"/>
    <col min="8712" max="8712" width="11.29687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7" width="10.09765625" style="42" customWidth="1"/>
    <col min="8968" max="8968" width="11.29687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3" width="10.09765625" style="42" customWidth="1"/>
    <col min="9224" max="9224" width="11.29687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79" width="10.09765625" style="42" customWidth="1"/>
    <col min="9480" max="9480" width="11.29687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5" width="10.09765625" style="42" customWidth="1"/>
    <col min="9736" max="9736" width="11.29687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1" width="10.09765625" style="42" customWidth="1"/>
    <col min="9992" max="9992" width="11.29687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7" width="10.09765625" style="42" customWidth="1"/>
    <col min="10248" max="10248" width="11.29687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3" width="10.09765625" style="42" customWidth="1"/>
    <col min="10504" max="10504" width="11.29687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59" width="10.09765625" style="42" customWidth="1"/>
    <col min="10760" max="10760" width="11.29687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5" width="10.09765625" style="42" customWidth="1"/>
    <col min="11016" max="11016" width="11.29687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1" width="10.09765625" style="42" customWidth="1"/>
    <col min="11272" max="11272" width="11.29687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7" width="10.09765625" style="42" customWidth="1"/>
    <col min="11528" max="11528" width="11.29687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3" width="10.09765625" style="42" customWidth="1"/>
    <col min="11784" max="11784" width="11.29687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39" width="10.09765625" style="42" customWidth="1"/>
    <col min="12040" max="12040" width="11.29687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5" width="10.09765625" style="42" customWidth="1"/>
    <col min="12296" max="12296" width="11.29687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1" width="10.09765625" style="42" customWidth="1"/>
    <col min="12552" max="12552" width="11.29687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7" width="10.09765625" style="42" customWidth="1"/>
    <col min="12808" max="12808" width="11.29687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3" width="10.09765625" style="42" customWidth="1"/>
    <col min="13064" max="13064" width="11.29687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19" width="10.09765625" style="42" customWidth="1"/>
    <col min="13320" max="13320" width="11.29687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5" width="10.09765625" style="42" customWidth="1"/>
    <col min="13576" max="13576" width="11.29687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1" width="10.09765625" style="42" customWidth="1"/>
    <col min="13832" max="13832" width="11.29687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7" width="10.09765625" style="42" customWidth="1"/>
    <col min="14088" max="14088" width="11.29687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3" width="10.09765625" style="42" customWidth="1"/>
    <col min="14344" max="14344" width="11.29687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599" width="10.09765625" style="42" customWidth="1"/>
    <col min="14600" max="14600" width="11.29687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5" width="10.09765625" style="42" customWidth="1"/>
    <col min="14856" max="14856" width="11.29687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1" width="10.09765625" style="42" customWidth="1"/>
    <col min="15112" max="15112" width="11.29687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7" width="10.09765625" style="42" customWidth="1"/>
    <col min="15368" max="15368" width="11.29687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3" width="10.09765625" style="42" customWidth="1"/>
    <col min="15624" max="15624" width="11.29687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79" width="10.09765625" style="42" customWidth="1"/>
    <col min="15880" max="15880" width="11.29687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5" width="10.09765625" style="42" customWidth="1"/>
    <col min="16136" max="16136" width="11.29687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43" customFormat="1" ht="48.75" customHeight="1" x14ac:dyDescent="0.25">
      <c r="A2" s="75" t="s">
        <v>1</v>
      </c>
      <c r="B2" s="75"/>
      <c r="C2" s="75"/>
      <c r="D2" s="75" t="s">
        <v>2</v>
      </c>
      <c r="E2" s="75"/>
      <c r="F2" s="75"/>
      <c r="G2" s="75"/>
      <c r="H2" s="75"/>
    </row>
    <row r="3" spans="1:8" s="43"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157</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145</v>
      </c>
      <c r="C9" s="78"/>
      <c r="D9" s="78"/>
      <c r="E9" s="78"/>
      <c r="F9" s="78"/>
      <c r="G9" s="78"/>
      <c r="H9" s="78"/>
    </row>
    <row r="10" spans="1:8" s="4" customFormat="1" ht="20.100000000000001" customHeight="1" x14ac:dyDescent="0.25">
      <c r="B10" s="36" t="s">
        <v>158</v>
      </c>
      <c r="C10" s="45"/>
      <c r="D10" s="45"/>
      <c r="E10" s="45"/>
      <c r="F10" s="45"/>
      <c r="G10" s="45"/>
      <c r="H10" s="45"/>
    </row>
    <row r="11" spans="1:8" s="4" customFormat="1" ht="12" customHeight="1" x14ac:dyDescent="0.25">
      <c r="B11" s="45"/>
      <c r="C11" s="45"/>
    </row>
    <row r="12" spans="1:8" s="43" customFormat="1" ht="52.5" customHeight="1" x14ac:dyDescent="0.25">
      <c r="A12" s="46" t="s">
        <v>7</v>
      </c>
      <c r="B12" s="79" t="s">
        <v>8</v>
      </c>
      <c r="C12" s="79"/>
      <c r="D12" s="79"/>
      <c r="E12" s="46" t="s">
        <v>9</v>
      </c>
      <c r="F12" s="44" t="s">
        <v>10</v>
      </c>
      <c r="G12" s="44" t="s">
        <v>11</v>
      </c>
      <c r="H12" s="46" t="s">
        <v>12</v>
      </c>
    </row>
    <row r="13" spans="1:8" s="6" customFormat="1" ht="16.5" customHeight="1" x14ac:dyDescent="0.25">
      <c r="A13" s="5" t="s">
        <v>13</v>
      </c>
      <c r="B13" s="80" t="s">
        <v>14</v>
      </c>
      <c r="C13" s="81"/>
      <c r="D13" s="82"/>
      <c r="E13" s="5" t="s">
        <v>15</v>
      </c>
      <c r="F13" s="5" t="s">
        <v>16</v>
      </c>
      <c r="G13" s="5" t="s">
        <v>17</v>
      </c>
      <c r="H13" s="5" t="s">
        <v>18</v>
      </c>
    </row>
    <row r="14" spans="1:8" s="43" customFormat="1" ht="93.75" customHeight="1" x14ac:dyDescent="0.25">
      <c r="A14" s="46" t="s">
        <v>19</v>
      </c>
      <c r="B14" s="83" t="s">
        <v>20</v>
      </c>
      <c r="C14" s="83"/>
      <c r="D14" s="83"/>
      <c r="E14" s="7">
        <f>E15+E19+E25+E28</f>
        <v>20</v>
      </c>
      <c r="F14" s="8">
        <f>ROUND(F15+F19+F25+F28,1)</f>
        <v>20</v>
      </c>
      <c r="G14" s="9">
        <f>ROUND(G15+G19+G25+G28,1)</f>
        <v>20</v>
      </c>
      <c r="H14" s="46"/>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43" customFormat="1" ht="27.75" customHeight="1" x14ac:dyDescent="0.25">
      <c r="A32" s="46" t="s">
        <v>50</v>
      </c>
      <c r="B32" s="87" t="s">
        <v>51</v>
      </c>
      <c r="C32" s="88"/>
      <c r="D32" s="89"/>
      <c r="E32" s="7">
        <f>E33+E35+E37+E39+E41+E43</f>
        <v>20</v>
      </c>
      <c r="F32" s="8">
        <f>ROUND(F33+F35+F37+F39+F41+F43,1)</f>
        <v>9</v>
      </c>
      <c r="G32" s="9">
        <f>ROUND(G33+G35+G37+G39+G41+G43,1)</f>
        <v>0</v>
      </c>
      <c r="H32" s="46"/>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6.8" x14ac:dyDescent="0.25">
      <c r="A41" s="10">
        <v>9</v>
      </c>
      <c r="B41" s="84" t="s">
        <v>136</v>
      </c>
      <c r="C41" s="85"/>
      <c r="D41" s="86"/>
      <c r="E41" s="7">
        <v>8</v>
      </c>
      <c r="F41" s="8">
        <f>IF(F42&gt;8,"8",F42)</f>
        <v>0</v>
      </c>
      <c r="G41" s="9">
        <f>G42</f>
        <v>0</v>
      </c>
      <c r="H41" s="10"/>
    </row>
    <row r="42" spans="1:8" s="11" customFormat="1" ht="127.5" customHeight="1" x14ac:dyDescent="0.25">
      <c r="A42" s="10"/>
      <c r="B42" s="72" t="s">
        <v>137</v>
      </c>
      <c r="C42" s="73"/>
      <c r="D42" s="74"/>
      <c r="E42" s="7"/>
      <c r="F42" s="13"/>
      <c r="G42" s="9"/>
      <c r="H42" s="10"/>
    </row>
    <row r="43" spans="1:8" s="11" customFormat="1" ht="45" customHeight="1" x14ac:dyDescent="0.25">
      <c r="A43" s="10">
        <v>10</v>
      </c>
      <c r="B43" s="84" t="s">
        <v>114</v>
      </c>
      <c r="C43" s="85"/>
      <c r="D43" s="86"/>
      <c r="E43" s="7">
        <v>5</v>
      </c>
      <c r="F43" s="8">
        <f>IF(F44&gt;5,"5",F44)</f>
        <v>2</v>
      </c>
      <c r="G43" s="9">
        <f>G44</f>
        <v>0</v>
      </c>
      <c r="H43" s="10"/>
    </row>
    <row r="44" spans="1:8" s="11" customFormat="1" ht="156.75" customHeight="1" x14ac:dyDescent="0.25">
      <c r="A44" s="10"/>
      <c r="B44" s="72" t="s">
        <v>115</v>
      </c>
      <c r="C44" s="73"/>
      <c r="D44" s="74"/>
      <c r="E44" s="7"/>
      <c r="F44" s="13">
        <v>2</v>
      </c>
      <c r="G44" s="9"/>
      <c r="H44" s="10"/>
    </row>
    <row r="45" spans="1:8" s="43" customFormat="1" ht="61.5" customHeight="1" x14ac:dyDescent="0.25">
      <c r="A45" s="46" t="s">
        <v>65</v>
      </c>
      <c r="B45" s="84" t="s">
        <v>66</v>
      </c>
      <c r="C45" s="85"/>
      <c r="D45" s="86"/>
      <c r="E45" s="7">
        <v>60</v>
      </c>
      <c r="F45" s="8">
        <f>SUM(F46:F51)</f>
        <v>50</v>
      </c>
      <c r="G45" s="9">
        <f>SUM(G46:G51)</f>
        <v>0</v>
      </c>
      <c r="H45" s="46"/>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43" customFormat="1" ht="24" customHeight="1" x14ac:dyDescent="0.25">
      <c r="A52" s="46"/>
      <c r="B52" s="94" t="s">
        <v>73</v>
      </c>
      <c r="C52" s="95"/>
      <c r="D52" s="96"/>
      <c r="E52" s="21">
        <f>E14+E32+E45</f>
        <v>100</v>
      </c>
      <c r="F52" s="21">
        <f>F14+F32+F45</f>
        <v>79</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79</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4" t="s">
        <v>81</v>
      </c>
      <c r="F58" s="44" t="s">
        <v>82</v>
      </c>
      <c r="G58" s="44" t="s">
        <v>83</v>
      </c>
      <c r="H58" s="44"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79</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146</v>
      </c>
      <c r="E64" s="115"/>
      <c r="F64" s="115"/>
      <c r="G64" s="115"/>
      <c r="H64" s="115"/>
    </row>
    <row r="65" spans="2:8" s="43" customFormat="1" ht="35.25" customHeight="1" x14ac:dyDescent="0.25">
      <c r="D65" s="31"/>
      <c r="E65" s="75" t="s">
        <v>94</v>
      </c>
      <c r="F65" s="75"/>
      <c r="G65" s="75"/>
      <c r="H65" s="75"/>
    </row>
    <row r="66" spans="2:8" x14ac:dyDescent="0.25">
      <c r="D66" s="32"/>
      <c r="E66" s="32"/>
      <c r="F66" s="32"/>
      <c r="G66" s="32"/>
      <c r="H66" s="32"/>
    </row>
    <row r="69" spans="2:8" ht="16.2" x14ac:dyDescent="0.25">
      <c r="F69" s="54" t="s">
        <v>159</v>
      </c>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3" zoomScale="70" zoomScaleNormal="70" workbookViewId="0">
      <selection activeCell="F40" sqref="F40"/>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7" width="10.09765625" style="42" customWidth="1"/>
    <col min="8" max="8" width="19.6992187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3" width="10.09765625" style="42" customWidth="1"/>
    <col min="264" max="264" width="19.6992187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19" width="10.09765625" style="42" customWidth="1"/>
    <col min="520" max="520" width="19.6992187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5" width="10.09765625" style="42" customWidth="1"/>
    <col min="776" max="776" width="19.6992187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1" width="10.09765625" style="42" customWidth="1"/>
    <col min="1032" max="1032" width="19.6992187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7" width="10.09765625" style="42" customWidth="1"/>
    <col min="1288" max="1288" width="19.6992187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3" width="10.09765625" style="42" customWidth="1"/>
    <col min="1544" max="1544" width="19.6992187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799" width="10.09765625" style="42" customWidth="1"/>
    <col min="1800" max="1800" width="19.6992187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5" width="10.09765625" style="42" customWidth="1"/>
    <col min="2056" max="2056" width="19.6992187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1" width="10.09765625" style="42" customWidth="1"/>
    <col min="2312" max="2312" width="19.6992187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7" width="10.09765625" style="42" customWidth="1"/>
    <col min="2568" max="2568" width="19.6992187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3" width="10.09765625" style="42" customWidth="1"/>
    <col min="2824" max="2824" width="19.6992187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79" width="10.09765625" style="42" customWidth="1"/>
    <col min="3080" max="3080" width="19.6992187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5" width="10.09765625" style="42" customWidth="1"/>
    <col min="3336" max="3336" width="19.6992187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1" width="10.09765625" style="42" customWidth="1"/>
    <col min="3592" max="3592" width="19.6992187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7" width="10.09765625" style="42" customWidth="1"/>
    <col min="3848" max="3848" width="19.6992187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3" width="10.09765625" style="42" customWidth="1"/>
    <col min="4104" max="4104" width="19.6992187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59" width="10.09765625" style="42" customWidth="1"/>
    <col min="4360" max="4360" width="19.6992187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5" width="10.09765625" style="42" customWidth="1"/>
    <col min="4616" max="4616" width="19.6992187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1" width="10.09765625" style="42" customWidth="1"/>
    <col min="4872" max="4872" width="19.6992187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7" width="10.09765625" style="42" customWidth="1"/>
    <col min="5128" max="5128" width="19.6992187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3" width="10.09765625" style="42" customWidth="1"/>
    <col min="5384" max="5384" width="19.6992187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39" width="10.09765625" style="42" customWidth="1"/>
    <col min="5640" max="5640" width="19.6992187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5" width="10.09765625" style="42" customWidth="1"/>
    <col min="5896" max="5896" width="19.6992187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1" width="10.09765625" style="42" customWidth="1"/>
    <col min="6152" max="6152" width="19.6992187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7" width="10.09765625" style="42" customWidth="1"/>
    <col min="6408" max="6408" width="19.6992187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3" width="10.09765625" style="42" customWidth="1"/>
    <col min="6664" max="6664" width="19.6992187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19" width="10.09765625" style="42" customWidth="1"/>
    <col min="6920" max="6920" width="19.6992187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5" width="10.09765625" style="42" customWidth="1"/>
    <col min="7176" max="7176" width="19.6992187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1" width="10.09765625" style="42" customWidth="1"/>
    <col min="7432" max="7432" width="19.6992187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7" width="10.09765625" style="42" customWidth="1"/>
    <col min="7688" max="7688" width="19.6992187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3" width="10.09765625" style="42" customWidth="1"/>
    <col min="7944" max="7944" width="19.6992187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199" width="10.09765625" style="42" customWidth="1"/>
    <col min="8200" max="8200" width="19.6992187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5" width="10.09765625" style="42" customWidth="1"/>
    <col min="8456" max="8456" width="19.6992187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1" width="10.09765625" style="42" customWidth="1"/>
    <col min="8712" max="8712" width="19.6992187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7" width="10.09765625" style="42" customWidth="1"/>
    <col min="8968" max="8968" width="19.6992187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3" width="10.09765625" style="42" customWidth="1"/>
    <col min="9224" max="9224" width="19.6992187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79" width="10.09765625" style="42" customWidth="1"/>
    <col min="9480" max="9480" width="19.6992187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5" width="10.09765625" style="42" customWidth="1"/>
    <col min="9736" max="9736" width="19.6992187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1" width="10.09765625" style="42" customWidth="1"/>
    <col min="9992" max="9992" width="19.6992187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7" width="10.09765625" style="42" customWidth="1"/>
    <col min="10248" max="10248" width="19.6992187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3" width="10.09765625" style="42" customWidth="1"/>
    <col min="10504" max="10504" width="19.6992187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59" width="10.09765625" style="42" customWidth="1"/>
    <col min="10760" max="10760" width="19.6992187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5" width="10.09765625" style="42" customWidth="1"/>
    <col min="11016" max="11016" width="19.6992187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1" width="10.09765625" style="42" customWidth="1"/>
    <col min="11272" max="11272" width="19.6992187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7" width="10.09765625" style="42" customWidth="1"/>
    <col min="11528" max="11528" width="19.6992187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3" width="10.09765625" style="42" customWidth="1"/>
    <col min="11784" max="11784" width="19.6992187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39" width="10.09765625" style="42" customWidth="1"/>
    <col min="12040" max="12040" width="19.6992187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5" width="10.09765625" style="42" customWidth="1"/>
    <col min="12296" max="12296" width="19.6992187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1" width="10.09765625" style="42" customWidth="1"/>
    <col min="12552" max="12552" width="19.6992187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7" width="10.09765625" style="42" customWidth="1"/>
    <col min="12808" max="12808" width="19.6992187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3" width="10.09765625" style="42" customWidth="1"/>
    <col min="13064" max="13064" width="19.6992187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19" width="10.09765625" style="42" customWidth="1"/>
    <col min="13320" max="13320" width="19.6992187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5" width="10.09765625" style="42" customWidth="1"/>
    <col min="13576" max="13576" width="19.6992187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1" width="10.09765625" style="42" customWidth="1"/>
    <col min="13832" max="13832" width="19.6992187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7" width="10.09765625" style="42" customWidth="1"/>
    <col min="14088" max="14088" width="19.6992187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3" width="10.09765625" style="42" customWidth="1"/>
    <col min="14344" max="14344" width="19.6992187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599" width="10.09765625" style="42" customWidth="1"/>
    <col min="14600" max="14600" width="19.6992187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5" width="10.09765625" style="42" customWidth="1"/>
    <col min="14856" max="14856" width="19.6992187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1" width="10.09765625" style="42" customWidth="1"/>
    <col min="15112" max="15112" width="19.6992187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7" width="10.09765625" style="42" customWidth="1"/>
    <col min="15368" max="15368" width="19.6992187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3" width="10.09765625" style="42" customWidth="1"/>
    <col min="15624" max="15624" width="19.6992187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79" width="10.09765625" style="42" customWidth="1"/>
    <col min="15880" max="15880" width="19.6992187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5" width="10.09765625" style="42" customWidth="1"/>
    <col min="16136" max="16136" width="19.6992187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38" customFormat="1" ht="48.75" customHeight="1" x14ac:dyDescent="0.25">
      <c r="A2" s="75" t="s">
        <v>1</v>
      </c>
      <c r="B2" s="75"/>
      <c r="C2" s="75"/>
      <c r="D2" s="75" t="s">
        <v>2</v>
      </c>
      <c r="E2" s="75"/>
      <c r="F2" s="75"/>
      <c r="G2" s="75"/>
      <c r="H2" s="75"/>
    </row>
    <row r="3" spans="1:8" s="38"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116</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138</v>
      </c>
      <c r="C9" s="78"/>
      <c r="D9" s="78"/>
      <c r="E9" s="78"/>
      <c r="F9" s="78"/>
      <c r="G9" s="78"/>
      <c r="H9" s="78"/>
    </row>
    <row r="10" spans="1:8" s="4" customFormat="1" ht="20.100000000000001" customHeight="1" x14ac:dyDescent="0.25">
      <c r="B10" s="36" t="s">
        <v>139</v>
      </c>
      <c r="C10" s="36"/>
      <c r="D10" s="39"/>
      <c r="E10" s="39"/>
      <c r="F10" s="39"/>
      <c r="G10" s="39"/>
      <c r="H10" s="39"/>
    </row>
    <row r="11" spans="1:8" s="4" customFormat="1" ht="12" customHeight="1" x14ac:dyDescent="0.25">
      <c r="B11" s="39"/>
      <c r="C11" s="39"/>
    </row>
    <row r="12" spans="1:8" s="38" customFormat="1" ht="52.5" customHeight="1" x14ac:dyDescent="0.25">
      <c r="A12" s="40" t="s">
        <v>7</v>
      </c>
      <c r="B12" s="79" t="s">
        <v>8</v>
      </c>
      <c r="C12" s="79"/>
      <c r="D12" s="79"/>
      <c r="E12" s="40" t="s">
        <v>9</v>
      </c>
      <c r="F12" s="41" t="s">
        <v>10</v>
      </c>
      <c r="G12" s="41" t="s">
        <v>11</v>
      </c>
      <c r="H12" s="40" t="s">
        <v>12</v>
      </c>
    </row>
    <row r="13" spans="1:8" s="6" customFormat="1" ht="16.5" customHeight="1" x14ac:dyDescent="0.25">
      <c r="A13" s="5" t="s">
        <v>13</v>
      </c>
      <c r="B13" s="80" t="s">
        <v>14</v>
      </c>
      <c r="C13" s="81"/>
      <c r="D13" s="82"/>
      <c r="E13" s="5" t="s">
        <v>15</v>
      </c>
      <c r="F13" s="5" t="s">
        <v>16</v>
      </c>
      <c r="G13" s="5" t="s">
        <v>17</v>
      </c>
      <c r="H13" s="5" t="s">
        <v>18</v>
      </c>
    </row>
    <row r="14" spans="1:8" s="38" customFormat="1" ht="93.75" customHeight="1" x14ac:dyDescent="0.25">
      <c r="A14" s="40" t="s">
        <v>19</v>
      </c>
      <c r="B14" s="83" t="s">
        <v>20</v>
      </c>
      <c r="C14" s="83"/>
      <c r="D14" s="83"/>
      <c r="E14" s="7">
        <f>E15+E19+E25+E28</f>
        <v>20</v>
      </c>
      <c r="F14" s="8">
        <f>ROUND(F15+F19+F25+F28,1)</f>
        <v>20</v>
      </c>
      <c r="G14" s="9">
        <f>ROUND(G15+G19+G25+G28,1)</f>
        <v>20</v>
      </c>
      <c r="H14" s="40"/>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38" customFormat="1" ht="27.75" customHeight="1" x14ac:dyDescent="0.25">
      <c r="A32" s="40" t="s">
        <v>50</v>
      </c>
      <c r="B32" s="87" t="s">
        <v>51</v>
      </c>
      <c r="C32" s="88"/>
      <c r="D32" s="89"/>
      <c r="E32" s="7">
        <f>E33+E35+E37+E39+E41+E43</f>
        <v>20</v>
      </c>
      <c r="F32" s="8">
        <f>ROUND(F33+F35+F37+F39+F41+F43,1)</f>
        <v>6</v>
      </c>
      <c r="G32" s="9">
        <f>ROUND(G33+G35+G37+G39+G41+G43,1)</f>
        <v>0</v>
      </c>
      <c r="H32" s="40"/>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1</v>
      </c>
      <c r="G35" s="9">
        <f>G36</f>
        <v>0</v>
      </c>
      <c r="H35" s="10"/>
    </row>
    <row r="36" spans="1:8" s="11" customFormat="1" ht="60.75" customHeight="1" x14ac:dyDescent="0.25">
      <c r="A36" s="10"/>
      <c r="B36" s="91" t="s">
        <v>110</v>
      </c>
      <c r="C36" s="92"/>
      <c r="D36" s="93"/>
      <c r="E36" s="7"/>
      <c r="F36" s="13">
        <v>1</v>
      </c>
      <c r="G36" s="9"/>
      <c r="H36" s="10" t="s">
        <v>140</v>
      </c>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0</v>
      </c>
      <c r="G41" s="9">
        <f>G42</f>
        <v>0</v>
      </c>
      <c r="H41" s="10"/>
    </row>
    <row r="42" spans="1:8" s="11" customFormat="1" ht="127.5" customHeight="1" x14ac:dyDescent="0.25">
      <c r="A42" s="10"/>
      <c r="B42" s="72" t="s">
        <v>137</v>
      </c>
      <c r="C42" s="73"/>
      <c r="D42" s="74"/>
      <c r="E42" s="7"/>
      <c r="F42" s="13">
        <v>5</v>
      </c>
      <c r="G42" s="9"/>
      <c r="H42" s="10" t="s">
        <v>141</v>
      </c>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38" customFormat="1" ht="61.5" customHeight="1" x14ac:dyDescent="0.25">
      <c r="A45" s="40" t="s">
        <v>65</v>
      </c>
      <c r="B45" s="84" t="s">
        <v>66</v>
      </c>
      <c r="C45" s="85"/>
      <c r="D45" s="86"/>
      <c r="E45" s="7">
        <v>60</v>
      </c>
      <c r="F45" s="8">
        <f>SUM(F46:F51)</f>
        <v>60</v>
      </c>
      <c r="G45" s="9">
        <f>SUM(G46:G51)</f>
        <v>0</v>
      </c>
      <c r="H45" s="40"/>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38" customFormat="1" ht="24" customHeight="1" x14ac:dyDescent="0.25">
      <c r="A52" s="40"/>
      <c r="B52" s="94" t="s">
        <v>73</v>
      </c>
      <c r="C52" s="95"/>
      <c r="D52" s="96"/>
      <c r="E52" s="21">
        <f>E14+E32+E45</f>
        <v>100</v>
      </c>
      <c r="F52" s="21">
        <f>F14+F32+F45</f>
        <v>86</v>
      </c>
      <c r="G52" s="22">
        <f>G14+G32+G45</f>
        <v>20</v>
      </c>
      <c r="H52" s="40"/>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86</v>
      </c>
      <c r="G54" s="22">
        <f>ROUND(G52-G53,1)</f>
        <v>20</v>
      </c>
      <c r="H54" s="40"/>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1" t="s">
        <v>81</v>
      </c>
      <c r="F58" s="41" t="s">
        <v>82</v>
      </c>
      <c r="G58" s="41" t="s">
        <v>83</v>
      </c>
      <c r="H58" s="41"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86</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142</v>
      </c>
      <c r="E64" s="115"/>
      <c r="F64" s="115"/>
      <c r="G64" s="115"/>
      <c r="H64" s="115"/>
    </row>
    <row r="65" spans="2:8" s="38" customFormat="1" ht="35.25" customHeight="1" x14ac:dyDescent="0.25">
      <c r="D65" s="31"/>
      <c r="E65" s="75" t="s">
        <v>94</v>
      </c>
      <c r="F65" s="75"/>
      <c r="G65" s="75"/>
      <c r="H65" s="75"/>
    </row>
    <row r="66" spans="2:8" x14ac:dyDescent="0.25">
      <c r="D66" s="32"/>
      <c r="E66" s="32"/>
      <c r="F66" s="32"/>
      <c r="G66" s="32"/>
      <c r="H66" s="32"/>
    </row>
    <row r="68" spans="2:8" ht="16.2" x14ac:dyDescent="0.25">
      <c r="F68" s="49" t="s">
        <v>143</v>
      </c>
      <c r="G68" s="37"/>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19" zoomScaleNormal="100" workbookViewId="0">
      <selection activeCell="K7" sqref="K7"/>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7" width="10.09765625" style="42" customWidth="1"/>
    <col min="8" max="8" width="11.29687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3" width="10.09765625" style="42" customWidth="1"/>
    <col min="264" max="264" width="11.29687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19" width="10.09765625" style="42" customWidth="1"/>
    <col min="520" max="520" width="11.29687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5" width="10.09765625" style="42" customWidth="1"/>
    <col min="776" max="776" width="11.29687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1" width="10.09765625" style="42" customWidth="1"/>
    <col min="1032" max="1032" width="11.29687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7" width="10.09765625" style="42" customWidth="1"/>
    <col min="1288" max="1288" width="11.29687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3" width="10.09765625" style="42" customWidth="1"/>
    <col min="1544" max="1544" width="11.29687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799" width="10.09765625" style="42" customWidth="1"/>
    <col min="1800" max="1800" width="11.29687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5" width="10.09765625" style="42" customWidth="1"/>
    <col min="2056" max="2056" width="11.29687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1" width="10.09765625" style="42" customWidth="1"/>
    <col min="2312" max="2312" width="11.29687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7" width="10.09765625" style="42" customWidth="1"/>
    <col min="2568" max="2568" width="11.29687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3" width="10.09765625" style="42" customWidth="1"/>
    <col min="2824" max="2824" width="11.29687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79" width="10.09765625" style="42" customWidth="1"/>
    <col min="3080" max="3080" width="11.29687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5" width="10.09765625" style="42" customWidth="1"/>
    <col min="3336" max="3336" width="11.29687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1" width="10.09765625" style="42" customWidth="1"/>
    <col min="3592" max="3592" width="11.29687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7" width="10.09765625" style="42" customWidth="1"/>
    <col min="3848" max="3848" width="11.29687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3" width="10.09765625" style="42" customWidth="1"/>
    <col min="4104" max="4104" width="11.29687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59" width="10.09765625" style="42" customWidth="1"/>
    <col min="4360" max="4360" width="11.29687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5" width="10.09765625" style="42" customWidth="1"/>
    <col min="4616" max="4616" width="11.29687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1" width="10.09765625" style="42" customWidth="1"/>
    <col min="4872" max="4872" width="11.29687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7" width="10.09765625" style="42" customWidth="1"/>
    <col min="5128" max="5128" width="11.29687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3" width="10.09765625" style="42" customWidth="1"/>
    <col min="5384" max="5384" width="11.29687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39" width="10.09765625" style="42" customWidth="1"/>
    <col min="5640" max="5640" width="11.29687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5" width="10.09765625" style="42" customWidth="1"/>
    <col min="5896" max="5896" width="11.29687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1" width="10.09765625" style="42" customWidth="1"/>
    <col min="6152" max="6152" width="11.29687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7" width="10.09765625" style="42" customWidth="1"/>
    <col min="6408" max="6408" width="11.29687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3" width="10.09765625" style="42" customWidth="1"/>
    <col min="6664" max="6664" width="11.29687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19" width="10.09765625" style="42" customWidth="1"/>
    <col min="6920" max="6920" width="11.29687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5" width="10.09765625" style="42" customWidth="1"/>
    <col min="7176" max="7176" width="11.29687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1" width="10.09765625" style="42" customWidth="1"/>
    <col min="7432" max="7432" width="11.29687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7" width="10.09765625" style="42" customWidth="1"/>
    <col min="7688" max="7688" width="11.29687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3" width="10.09765625" style="42" customWidth="1"/>
    <col min="7944" max="7944" width="11.29687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199" width="10.09765625" style="42" customWidth="1"/>
    <col min="8200" max="8200" width="11.29687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5" width="10.09765625" style="42" customWidth="1"/>
    <col min="8456" max="8456" width="11.29687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1" width="10.09765625" style="42" customWidth="1"/>
    <col min="8712" max="8712" width="11.29687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7" width="10.09765625" style="42" customWidth="1"/>
    <col min="8968" max="8968" width="11.29687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3" width="10.09765625" style="42" customWidth="1"/>
    <col min="9224" max="9224" width="11.29687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79" width="10.09765625" style="42" customWidth="1"/>
    <col min="9480" max="9480" width="11.29687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5" width="10.09765625" style="42" customWidth="1"/>
    <col min="9736" max="9736" width="11.29687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1" width="10.09765625" style="42" customWidth="1"/>
    <col min="9992" max="9992" width="11.29687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7" width="10.09765625" style="42" customWidth="1"/>
    <col min="10248" max="10248" width="11.29687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3" width="10.09765625" style="42" customWidth="1"/>
    <col min="10504" max="10504" width="11.29687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59" width="10.09765625" style="42" customWidth="1"/>
    <col min="10760" max="10760" width="11.29687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5" width="10.09765625" style="42" customWidth="1"/>
    <col min="11016" max="11016" width="11.29687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1" width="10.09765625" style="42" customWidth="1"/>
    <col min="11272" max="11272" width="11.29687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7" width="10.09765625" style="42" customWidth="1"/>
    <col min="11528" max="11528" width="11.29687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3" width="10.09765625" style="42" customWidth="1"/>
    <col min="11784" max="11784" width="11.29687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39" width="10.09765625" style="42" customWidth="1"/>
    <col min="12040" max="12040" width="11.29687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5" width="10.09765625" style="42" customWidth="1"/>
    <col min="12296" max="12296" width="11.29687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1" width="10.09765625" style="42" customWidth="1"/>
    <col min="12552" max="12552" width="11.29687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7" width="10.09765625" style="42" customWidth="1"/>
    <col min="12808" max="12808" width="11.29687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3" width="10.09765625" style="42" customWidth="1"/>
    <col min="13064" max="13064" width="11.29687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19" width="10.09765625" style="42" customWidth="1"/>
    <col min="13320" max="13320" width="11.29687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5" width="10.09765625" style="42" customWidth="1"/>
    <col min="13576" max="13576" width="11.29687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1" width="10.09765625" style="42" customWidth="1"/>
    <col min="13832" max="13832" width="11.29687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7" width="10.09765625" style="42" customWidth="1"/>
    <col min="14088" max="14088" width="11.29687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3" width="10.09765625" style="42" customWidth="1"/>
    <col min="14344" max="14344" width="11.29687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599" width="10.09765625" style="42" customWidth="1"/>
    <col min="14600" max="14600" width="11.29687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5" width="10.09765625" style="42" customWidth="1"/>
    <col min="14856" max="14856" width="11.29687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1" width="10.09765625" style="42" customWidth="1"/>
    <col min="15112" max="15112" width="11.29687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7" width="10.09765625" style="42" customWidth="1"/>
    <col min="15368" max="15368" width="11.29687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3" width="10.09765625" style="42" customWidth="1"/>
    <col min="15624" max="15624" width="11.29687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79" width="10.09765625" style="42" customWidth="1"/>
    <col min="15880" max="15880" width="11.29687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5" width="10.09765625" style="42" customWidth="1"/>
    <col min="16136" max="16136" width="11.29687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43" customFormat="1" ht="48.75" customHeight="1" x14ac:dyDescent="0.25">
      <c r="A2" s="75" t="s">
        <v>1</v>
      </c>
      <c r="B2" s="75"/>
      <c r="C2" s="75"/>
      <c r="D2" s="75" t="s">
        <v>2</v>
      </c>
      <c r="E2" s="75"/>
      <c r="F2" s="75"/>
      <c r="G2" s="75"/>
      <c r="H2" s="75"/>
    </row>
    <row r="3" spans="1:8" s="43"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160</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145</v>
      </c>
      <c r="C9" s="78"/>
      <c r="D9" s="78"/>
      <c r="E9" s="78"/>
      <c r="F9" s="78"/>
      <c r="G9" s="78"/>
      <c r="H9" s="78"/>
    </row>
    <row r="10" spans="1:8" s="4" customFormat="1" ht="20.100000000000001" customHeight="1" x14ac:dyDescent="0.25">
      <c r="B10" s="36" t="s">
        <v>161</v>
      </c>
      <c r="C10" s="45"/>
      <c r="D10" s="45"/>
      <c r="E10" s="45"/>
      <c r="F10" s="45"/>
      <c r="G10" s="45"/>
      <c r="H10" s="45"/>
    </row>
    <row r="11" spans="1:8" s="4" customFormat="1" ht="12" customHeight="1" x14ac:dyDescent="0.25">
      <c r="B11" s="45"/>
      <c r="C11" s="45"/>
    </row>
    <row r="12" spans="1:8" s="43" customFormat="1" ht="52.5" customHeight="1" x14ac:dyDescent="0.25">
      <c r="A12" s="46" t="s">
        <v>7</v>
      </c>
      <c r="B12" s="79" t="s">
        <v>8</v>
      </c>
      <c r="C12" s="79"/>
      <c r="D12" s="79"/>
      <c r="E12" s="46" t="s">
        <v>9</v>
      </c>
      <c r="F12" s="44" t="s">
        <v>10</v>
      </c>
      <c r="G12" s="44" t="s">
        <v>11</v>
      </c>
      <c r="H12" s="46" t="s">
        <v>12</v>
      </c>
    </row>
    <row r="13" spans="1:8" s="6" customFormat="1" ht="16.5" customHeight="1" x14ac:dyDescent="0.25">
      <c r="A13" s="5" t="s">
        <v>13</v>
      </c>
      <c r="B13" s="80" t="s">
        <v>14</v>
      </c>
      <c r="C13" s="81"/>
      <c r="D13" s="82"/>
      <c r="E13" s="5" t="s">
        <v>15</v>
      </c>
      <c r="F13" s="5" t="s">
        <v>16</v>
      </c>
      <c r="G13" s="5" t="s">
        <v>17</v>
      </c>
      <c r="H13" s="5" t="s">
        <v>18</v>
      </c>
    </row>
    <row r="14" spans="1:8" s="43" customFormat="1" ht="93.75" customHeight="1" x14ac:dyDescent="0.25">
      <c r="A14" s="46" t="s">
        <v>19</v>
      </c>
      <c r="B14" s="83" t="s">
        <v>20</v>
      </c>
      <c r="C14" s="83"/>
      <c r="D14" s="83"/>
      <c r="E14" s="7">
        <f>E15+E19+E25+E28</f>
        <v>20</v>
      </c>
      <c r="F14" s="8">
        <f>ROUND(F15+F19+F25+F28,1)</f>
        <v>20</v>
      </c>
      <c r="G14" s="9">
        <f>ROUND(G15+G19+G25+G28,1)</f>
        <v>20</v>
      </c>
      <c r="H14" s="46"/>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43" customFormat="1" ht="27.75" customHeight="1" x14ac:dyDescent="0.25">
      <c r="A32" s="46" t="s">
        <v>50</v>
      </c>
      <c r="B32" s="87" t="s">
        <v>51</v>
      </c>
      <c r="C32" s="88"/>
      <c r="D32" s="89"/>
      <c r="E32" s="7">
        <f>E33+E35+E37+E39+E41+E43</f>
        <v>20</v>
      </c>
      <c r="F32" s="8">
        <f>ROUND(F33+F35+F37+F39+F41+F43,1)</f>
        <v>10</v>
      </c>
      <c r="G32" s="9">
        <f>ROUND(G33+G35+G37+G39+G41+G43,1)</f>
        <v>0</v>
      </c>
      <c r="H32" s="46"/>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6.8" x14ac:dyDescent="0.25">
      <c r="A41" s="10">
        <v>9</v>
      </c>
      <c r="B41" s="84" t="s">
        <v>136</v>
      </c>
      <c r="C41" s="85"/>
      <c r="D41" s="86"/>
      <c r="E41" s="7">
        <v>8</v>
      </c>
      <c r="F41" s="8">
        <f>IF(F42&gt;8,"8",F42)</f>
        <v>0</v>
      </c>
      <c r="G41" s="9">
        <f>G42</f>
        <v>0</v>
      </c>
      <c r="H41" s="10"/>
    </row>
    <row r="42" spans="1:8" s="11" customFormat="1" ht="127.5" customHeight="1" x14ac:dyDescent="0.25">
      <c r="A42" s="10"/>
      <c r="B42" s="72" t="s">
        <v>137</v>
      </c>
      <c r="C42" s="73"/>
      <c r="D42" s="74"/>
      <c r="E42" s="7"/>
      <c r="F42" s="13"/>
      <c r="G42" s="9"/>
      <c r="H42" s="10"/>
    </row>
    <row r="43" spans="1:8" s="11" customFormat="1" ht="45" customHeight="1" x14ac:dyDescent="0.25">
      <c r="A43" s="10">
        <v>10</v>
      </c>
      <c r="B43" s="84" t="s">
        <v>114</v>
      </c>
      <c r="C43" s="85"/>
      <c r="D43" s="86"/>
      <c r="E43" s="7">
        <v>5</v>
      </c>
      <c r="F43" s="8">
        <f>IF(F44&gt;5,"5",F44)</f>
        <v>3</v>
      </c>
      <c r="G43" s="9">
        <f>G44</f>
        <v>0</v>
      </c>
      <c r="H43" s="10"/>
    </row>
    <row r="44" spans="1:8" s="11" customFormat="1" ht="156.75" customHeight="1" x14ac:dyDescent="0.25">
      <c r="A44" s="10"/>
      <c r="B44" s="72" t="s">
        <v>115</v>
      </c>
      <c r="C44" s="73"/>
      <c r="D44" s="74"/>
      <c r="E44" s="7"/>
      <c r="F44" s="13">
        <v>3</v>
      </c>
      <c r="G44" s="9"/>
      <c r="H44" s="10"/>
    </row>
    <row r="45" spans="1:8" s="43" customFormat="1" ht="61.5" customHeight="1" x14ac:dyDescent="0.25">
      <c r="A45" s="46" t="s">
        <v>65</v>
      </c>
      <c r="B45" s="84" t="s">
        <v>66</v>
      </c>
      <c r="C45" s="85"/>
      <c r="D45" s="86"/>
      <c r="E45" s="7">
        <v>60</v>
      </c>
      <c r="F45" s="8">
        <f>SUM(F46:F51)</f>
        <v>60</v>
      </c>
      <c r="G45" s="9">
        <f>SUM(G46:G51)</f>
        <v>0</v>
      </c>
      <c r="H45" s="46"/>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43" customFormat="1" ht="24" customHeight="1" x14ac:dyDescent="0.25">
      <c r="A52" s="46"/>
      <c r="B52" s="94" t="s">
        <v>73</v>
      </c>
      <c r="C52" s="95"/>
      <c r="D52" s="96"/>
      <c r="E52" s="21">
        <f>E14+E32+E45</f>
        <v>100</v>
      </c>
      <c r="F52" s="21">
        <f>F14+F32+F45</f>
        <v>90</v>
      </c>
      <c r="G52" s="22">
        <f>G14+G32+G45</f>
        <v>20</v>
      </c>
      <c r="H52" s="46"/>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90</v>
      </c>
      <c r="G54" s="22">
        <f>ROUND(G52-G53,1)</f>
        <v>20</v>
      </c>
      <c r="H54" s="46"/>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44" t="s">
        <v>81</v>
      </c>
      <c r="F58" s="44" t="s">
        <v>82</v>
      </c>
      <c r="G58" s="44" t="s">
        <v>83</v>
      </c>
      <c r="H58" s="44" t="s">
        <v>84</v>
      </c>
    </row>
    <row r="59" spans="1:8" ht="33.9" customHeight="1" x14ac:dyDescent="0.25">
      <c r="A59" s="112" t="s">
        <v>85</v>
      </c>
      <c r="B59" s="113"/>
      <c r="C59" s="114"/>
      <c r="D59" s="10" t="s">
        <v>86</v>
      </c>
      <c r="E59" s="12">
        <f>IF(AND(90&lt;=F54,F54&lt;100),F54,"")</f>
        <v>90</v>
      </c>
      <c r="F59" s="18" t="str">
        <f>IF(AND(90&lt;=G54,G54&lt;=100),G54,"")</f>
        <v/>
      </c>
      <c r="G59" s="26" t="str">
        <f t="shared" ref="G59:H62" si="0">IF(ISNUMBER(E59)=TRUE,"X","")</f>
        <v>X</v>
      </c>
      <c r="H59" s="26" t="str">
        <f t="shared" si="0"/>
        <v/>
      </c>
    </row>
    <row r="60" spans="1:8" ht="45.75" customHeight="1" x14ac:dyDescent="0.25">
      <c r="A60" s="112" t="s">
        <v>87</v>
      </c>
      <c r="B60" s="113"/>
      <c r="C60" s="114"/>
      <c r="D60" s="10" t="s">
        <v>88</v>
      </c>
      <c r="E60" s="12" t="str">
        <f>IF(AND(75&lt;=F54,F54&lt;90),F54,"")</f>
        <v/>
      </c>
      <c r="F60" s="18" t="str">
        <f>IF(AND(75&lt;=G54,G54&lt;90),G54,"")</f>
        <v/>
      </c>
      <c r="G60" s="26" t="str">
        <f t="shared" si="0"/>
        <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146</v>
      </c>
      <c r="E64" s="115"/>
      <c r="F64" s="115"/>
      <c r="G64" s="115"/>
      <c r="H64" s="115"/>
    </row>
    <row r="65" spans="2:8" s="43" customFormat="1" ht="35.25" customHeight="1" x14ac:dyDescent="0.25">
      <c r="D65" s="31"/>
      <c r="E65" s="75" t="s">
        <v>94</v>
      </c>
      <c r="F65" s="75"/>
      <c r="G65" s="75"/>
      <c r="H65" s="75"/>
    </row>
    <row r="66" spans="2:8" x14ac:dyDescent="0.25">
      <c r="D66" s="32"/>
      <c r="E66" s="32"/>
      <c r="F66" s="32"/>
      <c r="G66" s="32"/>
      <c r="H66" s="32"/>
    </row>
    <row r="69" spans="2:8" ht="16.2" x14ac:dyDescent="0.25">
      <c r="F69" s="54" t="s">
        <v>162</v>
      </c>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85" zoomScaleNormal="85" workbookViewId="0">
      <selection activeCell="D75" sqref="D75"/>
    </sheetView>
  </sheetViews>
  <sheetFormatPr defaultRowHeight="15.6" x14ac:dyDescent="0.25"/>
  <cols>
    <col min="1" max="1" width="5.3984375" style="42" bestFit="1" customWidth="1"/>
    <col min="2" max="2" width="27.09765625" style="1" customWidth="1"/>
    <col min="3" max="3" width="20.69921875"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20.69921875"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20.69921875"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20.69921875"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20.69921875"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20.69921875"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20.69921875"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20.69921875"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20.69921875"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20.69921875"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20.69921875"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20.69921875"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20.69921875"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20.69921875"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20.69921875"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20.69921875"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20.69921875"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20.69921875"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20.69921875"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20.69921875"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20.69921875"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20.69921875"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20.69921875"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20.69921875"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20.69921875"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20.69921875"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20.69921875"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20.69921875"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20.69921875"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20.69921875"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20.69921875"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20.69921875"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20.69921875"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20.69921875"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20.69921875"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20.69921875"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20.69921875"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20.69921875"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20.69921875"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20.69921875"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20.69921875"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20.69921875"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20.69921875"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20.69921875"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20.69921875"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20.69921875"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20.69921875"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20.69921875"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20.69921875"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20.69921875"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20.69921875"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20.69921875"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20.69921875"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20.69921875"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20.69921875"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20.69921875"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20.69921875"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20.69921875"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20.69921875"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20.69921875"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20.69921875"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20.69921875"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20.69921875"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20.69921875"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0</v>
      </c>
    </row>
    <row r="2" spans="1:8" s="50" customFormat="1" ht="48.75" customHeight="1" x14ac:dyDescent="0.25">
      <c r="A2" s="75" t="s">
        <v>1</v>
      </c>
      <c r="B2" s="75"/>
      <c r="C2" s="75"/>
      <c r="D2" s="75" t="s">
        <v>2</v>
      </c>
      <c r="E2" s="75"/>
      <c r="F2" s="75"/>
      <c r="G2" s="75"/>
      <c r="H2" s="75"/>
    </row>
    <row r="3" spans="1:8" s="50"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163</v>
      </c>
      <c r="C7" s="78"/>
      <c r="D7" s="78"/>
      <c r="E7" s="78"/>
      <c r="F7" s="78"/>
      <c r="G7" s="78"/>
      <c r="H7" s="78"/>
    </row>
    <row r="8" spans="1:8" s="4" customFormat="1" ht="20.100000000000001" customHeight="1" x14ac:dyDescent="0.25">
      <c r="B8" s="78" t="s">
        <v>164</v>
      </c>
      <c r="C8" s="78"/>
      <c r="D8" s="78"/>
      <c r="E8" s="78"/>
      <c r="F8" s="78"/>
      <c r="G8" s="78"/>
      <c r="H8" s="78"/>
    </row>
    <row r="9" spans="1:8" s="4" customFormat="1" ht="20.100000000000001" customHeight="1" x14ac:dyDescent="0.25">
      <c r="B9" s="78" t="s">
        <v>131</v>
      </c>
      <c r="C9" s="78"/>
      <c r="D9" s="78"/>
      <c r="E9" s="78"/>
      <c r="F9" s="78"/>
      <c r="G9" s="78"/>
      <c r="H9" s="78"/>
    </row>
    <row r="10" spans="1:8" s="4" customFormat="1" ht="20.100000000000001" customHeight="1" x14ac:dyDescent="0.25">
      <c r="B10" s="52" t="s">
        <v>165</v>
      </c>
      <c r="C10" s="55">
        <v>11100096289</v>
      </c>
      <c r="D10" s="52"/>
      <c r="E10" s="52"/>
      <c r="F10" s="52"/>
      <c r="G10" s="52"/>
      <c r="H10" s="52"/>
    </row>
    <row r="11" spans="1:8" s="4" customFormat="1" ht="12.75" customHeight="1" x14ac:dyDescent="0.25">
      <c r="B11" s="52"/>
      <c r="C11" s="52"/>
    </row>
    <row r="12" spans="1:8" s="50" customFormat="1" ht="54.75" customHeight="1" x14ac:dyDescent="0.25">
      <c r="A12" s="53" t="s">
        <v>7</v>
      </c>
      <c r="B12" s="79" t="s">
        <v>8</v>
      </c>
      <c r="C12" s="79"/>
      <c r="D12" s="79"/>
      <c r="E12" s="53" t="s">
        <v>9</v>
      </c>
      <c r="F12" s="51" t="s">
        <v>10</v>
      </c>
      <c r="G12" s="51" t="s">
        <v>11</v>
      </c>
      <c r="H12" s="53" t="s">
        <v>12</v>
      </c>
    </row>
    <row r="13" spans="1:8" s="6" customFormat="1" ht="16.5" customHeight="1" x14ac:dyDescent="0.25">
      <c r="A13" s="5" t="s">
        <v>13</v>
      </c>
      <c r="B13" s="80" t="s">
        <v>14</v>
      </c>
      <c r="C13" s="81"/>
      <c r="D13" s="82"/>
      <c r="E13" s="5" t="s">
        <v>15</v>
      </c>
      <c r="F13" s="5" t="s">
        <v>16</v>
      </c>
      <c r="G13" s="5" t="s">
        <v>17</v>
      </c>
      <c r="H13" s="5" t="s">
        <v>18</v>
      </c>
    </row>
    <row r="14" spans="1:8" s="50" customFormat="1" ht="89.25" customHeight="1" x14ac:dyDescent="0.25">
      <c r="A14" s="53" t="s">
        <v>19</v>
      </c>
      <c r="B14" s="83" t="s">
        <v>20</v>
      </c>
      <c r="C14" s="83"/>
      <c r="D14" s="83"/>
      <c r="E14" s="7">
        <f>E15+E19+E25+E28</f>
        <v>20</v>
      </c>
      <c r="F14" s="8">
        <f>ROUND(F15+F19+F25+F28,1)</f>
        <v>20</v>
      </c>
      <c r="G14" s="9">
        <f>ROUND(G15+G19+G25+G28,1)</f>
        <v>20</v>
      </c>
      <c r="H14" s="53"/>
    </row>
    <row r="15" spans="1:8" s="11" customFormat="1" ht="24" customHeight="1" x14ac:dyDescent="0.25">
      <c r="A15" s="10">
        <v>1</v>
      </c>
      <c r="B15" s="83" t="s">
        <v>21</v>
      </c>
      <c r="C15" s="83"/>
      <c r="D15" s="83"/>
      <c r="E15" s="7">
        <f>5-(E16+E17+E18)</f>
        <v>5</v>
      </c>
      <c r="F15" s="8">
        <f>ROUND(5-(F16+F17+F18),1)</f>
        <v>5</v>
      </c>
      <c r="G15" s="9">
        <f>ROUND(5-(G16+G17+G18),1)</f>
        <v>5</v>
      </c>
      <c r="H15" s="10"/>
    </row>
    <row r="16" spans="1:8" s="11" customFormat="1" ht="119.25" customHeight="1" x14ac:dyDescent="0.25">
      <c r="A16" s="10" t="s">
        <v>22</v>
      </c>
      <c r="B16" s="72" t="s">
        <v>23</v>
      </c>
      <c r="C16" s="73"/>
      <c r="D16" s="74"/>
      <c r="E16" s="12"/>
      <c r="F16" s="13"/>
      <c r="G16" s="8"/>
      <c r="H16" s="10"/>
    </row>
    <row r="17" spans="1:8" s="15" customFormat="1" ht="67.650000000000006" customHeight="1" x14ac:dyDescent="0.25">
      <c r="A17" s="10" t="s">
        <v>24</v>
      </c>
      <c r="B17" s="72" t="s">
        <v>126</v>
      </c>
      <c r="C17" s="73"/>
      <c r="D17" s="74"/>
      <c r="E17" s="12"/>
      <c r="F17" s="13"/>
      <c r="G17" s="8"/>
      <c r="H17" s="14"/>
    </row>
    <row r="18" spans="1:8" s="15" customFormat="1" ht="85.5" customHeight="1" x14ac:dyDescent="0.25">
      <c r="A18" s="10" t="s">
        <v>25</v>
      </c>
      <c r="B18" s="72" t="s">
        <v>26</v>
      </c>
      <c r="C18" s="73"/>
      <c r="D18" s="74"/>
      <c r="E18" s="12"/>
      <c r="F18" s="13"/>
      <c r="G18" s="8"/>
      <c r="H18" s="14"/>
    </row>
    <row r="19" spans="1:8" s="15" customFormat="1" ht="47.7"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3"/>
      <c r="G20" s="8"/>
      <c r="H20" s="14"/>
    </row>
    <row r="21" spans="1:8" s="15" customFormat="1" ht="48.75" customHeight="1" x14ac:dyDescent="0.25">
      <c r="A21" s="17" t="s">
        <v>30</v>
      </c>
      <c r="B21" s="72" t="s">
        <v>31</v>
      </c>
      <c r="C21" s="73"/>
      <c r="D21" s="74"/>
      <c r="E21" s="18"/>
      <c r="F21" s="13"/>
      <c r="G21" s="8"/>
      <c r="H21" s="14"/>
    </row>
    <row r="22" spans="1:8" s="15" customFormat="1" ht="52.5" customHeight="1" x14ac:dyDescent="0.25">
      <c r="A22" s="10" t="s">
        <v>32</v>
      </c>
      <c r="B22" s="72" t="s">
        <v>33</v>
      </c>
      <c r="C22" s="73"/>
      <c r="D22" s="74"/>
      <c r="E22" s="12"/>
      <c r="F22" s="13"/>
      <c r="G22" s="8"/>
      <c r="H22" s="14"/>
    </row>
    <row r="23" spans="1:8" s="15" customFormat="1" ht="70.5" customHeight="1" x14ac:dyDescent="0.25">
      <c r="A23" s="10" t="s">
        <v>34</v>
      </c>
      <c r="B23" s="72" t="s">
        <v>35</v>
      </c>
      <c r="C23" s="73"/>
      <c r="D23" s="74"/>
      <c r="E23" s="12"/>
      <c r="F23" s="13"/>
      <c r="G23" s="8"/>
      <c r="H23" s="14"/>
    </row>
    <row r="24" spans="1:8" s="15" customFormat="1" ht="34.5" customHeight="1" x14ac:dyDescent="0.25">
      <c r="A24" s="10" t="s">
        <v>36</v>
      </c>
      <c r="B24" s="72" t="s">
        <v>37</v>
      </c>
      <c r="C24" s="73"/>
      <c r="D24" s="74"/>
      <c r="E24" s="12"/>
      <c r="F24" s="13"/>
      <c r="G24" s="8"/>
      <c r="H24" s="14"/>
    </row>
    <row r="25" spans="1:8" s="11" customFormat="1" ht="50.25" customHeight="1" x14ac:dyDescent="0.25">
      <c r="A25" s="10">
        <v>3</v>
      </c>
      <c r="B25" s="84" t="s">
        <v>38</v>
      </c>
      <c r="C25" s="85"/>
      <c r="D25" s="86"/>
      <c r="E25" s="7">
        <f>5-(E26+E27)</f>
        <v>5</v>
      </c>
      <c r="F25" s="8">
        <f>ROUND(5-(F26+F27),1)</f>
        <v>5</v>
      </c>
      <c r="G25" s="9">
        <f>ROUND(5-(G26+G27),1)</f>
        <v>5</v>
      </c>
      <c r="H25" s="10"/>
    </row>
    <row r="26" spans="1:8" s="15" customFormat="1" ht="98.25" customHeight="1" x14ac:dyDescent="0.25">
      <c r="A26" s="10" t="s">
        <v>39</v>
      </c>
      <c r="B26" s="72" t="s">
        <v>40</v>
      </c>
      <c r="C26" s="73"/>
      <c r="D26" s="74"/>
      <c r="E26" s="12"/>
      <c r="F26" s="17"/>
      <c r="G26" s="19"/>
      <c r="H26" s="14"/>
    </row>
    <row r="27" spans="1:8" s="15" customFormat="1" ht="54.75" customHeight="1" x14ac:dyDescent="0.25">
      <c r="A27" s="10" t="s">
        <v>41</v>
      </c>
      <c r="B27" s="72" t="s">
        <v>42</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49.5" customHeight="1" x14ac:dyDescent="0.25">
      <c r="A29" s="10" t="s">
        <v>44</v>
      </c>
      <c r="B29" s="72" t="s">
        <v>45</v>
      </c>
      <c r="C29" s="73"/>
      <c r="D29" s="74"/>
      <c r="E29" s="12"/>
      <c r="F29" s="17"/>
      <c r="G29" s="19"/>
      <c r="H29" s="14"/>
    </row>
    <row r="30" spans="1:8" s="15" customFormat="1" ht="54.6" customHeight="1" x14ac:dyDescent="0.25">
      <c r="A30" s="10" t="s">
        <v>46</v>
      </c>
      <c r="B30" s="72" t="s">
        <v>47</v>
      </c>
      <c r="C30" s="73"/>
      <c r="D30" s="74"/>
      <c r="E30" s="12"/>
      <c r="F30" s="17"/>
      <c r="G30" s="19"/>
      <c r="H30" s="14"/>
    </row>
    <row r="31" spans="1:8" s="15" customFormat="1" ht="50.25" customHeight="1" x14ac:dyDescent="0.25">
      <c r="A31" s="10" t="s">
        <v>48</v>
      </c>
      <c r="B31" s="72" t="s">
        <v>49</v>
      </c>
      <c r="C31" s="73"/>
      <c r="D31" s="74"/>
      <c r="E31" s="12"/>
      <c r="F31" s="17"/>
      <c r="G31" s="19"/>
      <c r="H31" s="14"/>
    </row>
    <row r="32" spans="1:8" s="50" customFormat="1" ht="27.75" customHeight="1" x14ac:dyDescent="0.25">
      <c r="A32" s="53" t="s">
        <v>50</v>
      </c>
      <c r="B32" s="87" t="s">
        <v>51</v>
      </c>
      <c r="C32" s="88"/>
      <c r="D32" s="89"/>
      <c r="E32" s="7">
        <f>E33+E35+E37+E39+E41+E43</f>
        <v>20</v>
      </c>
      <c r="F32" s="8">
        <f>ROUND(F33+F35+F37+F39+F41+F43,1)</f>
        <v>17</v>
      </c>
      <c r="G32" s="9">
        <f>ROUND(G33+G35+G37+G39+G41+G43,1)</f>
        <v>0</v>
      </c>
      <c r="H32" s="53"/>
    </row>
    <row r="33" spans="1:8" s="11" customFormat="1" ht="49.5" customHeight="1" x14ac:dyDescent="0.25">
      <c r="A33" s="10">
        <v>5</v>
      </c>
      <c r="B33" s="83" t="s">
        <v>52</v>
      </c>
      <c r="C33" s="83"/>
      <c r="D33" s="83"/>
      <c r="E33" s="7">
        <v>1</v>
      </c>
      <c r="F33" s="8">
        <f>IF(F34&gt;1,"1",F34)</f>
        <v>1</v>
      </c>
      <c r="G33" s="9">
        <f>G34</f>
        <v>0</v>
      </c>
      <c r="H33" s="10"/>
    </row>
    <row r="34" spans="1:8" s="11" customFormat="1" ht="57" customHeight="1" x14ac:dyDescent="0.25">
      <c r="A34" s="10"/>
      <c r="B34" s="90" t="s">
        <v>53</v>
      </c>
      <c r="C34" s="90"/>
      <c r="D34" s="90"/>
      <c r="E34" s="7"/>
      <c r="F34" s="13">
        <v>1</v>
      </c>
      <c r="G34" s="9"/>
      <c r="H34" s="10"/>
    </row>
    <row r="35" spans="1:8" s="11" customFormat="1" ht="51.75" customHeight="1" x14ac:dyDescent="0.25">
      <c r="A35" s="10">
        <v>6</v>
      </c>
      <c r="B35" s="84" t="s">
        <v>54</v>
      </c>
      <c r="C35" s="85"/>
      <c r="D35" s="86"/>
      <c r="E35" s="7">
        <v>2</v>
      </c>
      <c r="F35" s="8">
        <f>IF(F36&gt;2,"2",F36)</f>
        <v>2</v>
      </c>
      <c r="G35" s="9">
        <f>G36</f>
        <v>0</v>
      </c>
      <c r="H35" s="10"/>
    </row>
    <row r="36" spans="1:8" s="11" customFormat="1" ht="56.25" customHeight="1" x14ac:dyDescent="0.25">
      <c r="A36" s="10"/>
      <c r="B36" s="91" t="s">
        <v>55</v>
      </c>
      <c r="C36" s="92"/>
      <c r="D36" s="93"/>
      <c r="E36" s="7"/>
      <c r="F36" s="13">
        <v>2</v>
      </c>
      <c r="G36" s="9"/>
      <c r="H36" s="10"/>
    </row>
    <row r="37" spans="1:8" s="11" customFormat="1" ht="51.75" customHeight="1" x14ac:dyDescent="0.25">
      <c r="A37" s="10">
        <v>7</v>
      </c>
      <c r="B37" s="84" t="s">
        <v>56</v>
      </c>
      <c r="C37" s="85"/>
      <c r="D37" s="86"/>
      <c r="E37" s="7">
        <v>2</v>
      </c>
      <c r="F37" s="8">
        <f>IF(F38&gt;2,"2",F38)</f>
        <v>2</v>
      </c>
      <c r="G37" s="9">
        <f>G38</f>
        <v>0</v>
      </c>
      <c r="H37" s="10"/>
    </row>
    <row r="38" spans="1:8" s="11" customFormat="1" ht="75.75" customHeight="1" x14ac:dyDescent="0.25">
      <c r="A38" s="10"/>
      <c r="B38" s="72" t="s">
        <v>57</v>
      </c>
      <c r="C38" s="73"/>
      <c r="D38" s="74"/>
      <c r="E38" s="7"/>
      <c r="F38" s="13">
        <v>2</v>
      </c>
      <c r="G38" s="9"/>
      <c r="H38" s="10"/>
    </row>
    <row r="39" spans="1:8" s="11" customFormat="1" ht="58.5" customHeight="1" x14ac:dyDescent="0.25">
      <c r="A39" s="10">
        <v>8</v>
      </c>
      <c r="B39" s="84" t="s">
        <v>58</v>
      </c>
      <c r="C39" s="85"/>
      <c r="D39" s="86"/>
      <c r="E39" s="7">
        <v>2</v>
      </c>
      <c r="F39" s="8">
        <f>IF(F40&gt;2,"2",F40)</f>
        <v>2</v>
      </c>
      <c r="G39" s="9">
        <f>G40</f>
        <v>0</v>
      </c>
      <c r="H39" s="10"/>
    </row>
    <row r="40" spans="1:8" s="11" customFormat="1" ht="70.5" customHeight="1" x14ac:dyDescent="0.25">
      <c r="A40" s="10"/>
      <c r="B40" s="72" t="s">
        <v>59</v>
      </c>
      <c r="C40" s="73"/>
      <c r="D40" s="74"/>
      <c r="E40" s="7"/>
      <c r="F40" s="13">
        <v>2</v>
      </c>
      <c r="G40" s="9"/>
      <c r="H40" s="10"/>
    </row>
    <row r="41" spans="1:8" s="11" customFormat="1" ht="129.75" customHeight="1" x14ac:dyDescent="0.25">
      <c r="A41" s="10">
        <v>9</v>
      </c>
      <c r="B41" s="84" t="s">
        <v>127</v>
      </c>
      <c r="C41" s="85"/>
      <c r="D41" s="86"/>
      <c r="E41" s="7">
        <v>8</v>
      </c>
      <c r="F41" s="8" t="str">
        <f>IF(F42&gt;=8,"8",IF(F42&lt;8,"0"))</f>
        <v>8</v>
      </c>
      <c r="G41" s="9">
        <f>G42</f>
        <v>0</v>
      </c>
      <c r="H41" s="10"/>
    </row>
    <row r="42" spans="1:8" s="11" customFormat="1" ht="186" customHeight="1" x14ac:dyDescent="0.25">
      <c r="A42" s="10"/>
      <c r="B42" s="72" t="s">
        <v>128</v>
      </c>
      <c r="C42" s="73"/>
      <c r="D42" s="74"/>
      <c r="E42" s="7"/>
      <c r="F42" s="13">
        <v>8</v>
      </c>
      <c r="G42" s="9"/>
      <c r="H42" s="10"/>
    </row>
    <row r="43" spans="1:8" s="11" customFormat="1" ht="55.5" customHeight="1" x14ac:dyDescent="0.25">
      <c r="A43" s="10">
        <v>10</v>
      </c>
      <c r="B43" s="84" t="s">
        <v>60</v>
      </c>
      <c r="C43" s="85"/>
      <c r="D43" s="86"/>
      <c r="E43" s="7">
        <v>5</v>
      </c>
      <c r="F43" s="8">
        <f>ROUND(IF((F44+F45)&gt;5,"5",(F44+F45)),1)</f>
        <v>2</v>
      </c>
      <c r="G43" s="9">
        <f>ROUND(IF((G44+G45)&gt;5,"5",(G44+G45)),1)</f>
        <v>0</v>
      </c>
      <c r="H43" s="10"/>
    </row>
    <row r="44" spans="1:8" s="11" customFormat="1" ht="108" customHeight="1" x14ac:dyDescent="0.25">
      <c r="A44" s="10" t="s">
        <v>61</v>
      </c>
      <c r="B44" s="72" t="s">
        <v>62</v>
      </c>
      <c r="C44" s="73"/>
      <c r="D44" s="74"/>
      <c r="E44" s="7"/>
      <c r="F44" s="13"/>
      <c r="G44" s="9"/>
      <c r="H44" s="10"/>
    </row>
    <row r="45" spans="1:8" s="11" customFormat="1" ht="82.5" customHeight="1" x14ac:dyDescent="0.25">
      <c r="A45" s="10" t="s">
        <v>63</v>
      </c>
      <c r="B45" s="72" t="s">
        <v>64</v>
      </c>
      <c r="C45" s="73"/>
      <c r="D45" s="74"/>
      <c r="E45" s="7"/>
      <c r="F45" s="13">
        <v>2</v>
      </c>
      <c r="G45" s="9"/>
      <c r="H45" s="10"/>
    </row>
    <row r="46" spans="1:8" s="50" customFormat="1" ht="60.75" customHeight="1" x14ac:dyDescent="0.25">
      <c r="A46" s="53" t="s">
        <v>65</v>
      </c>
      <c r="B46" s="84" t="s">
        <v>66</v>
      </c>
      <c r="C46" s="85"/>
      <c r="D46" s="86"/>
      <c r="E46" s="7">
        <v>60</v>
      </c>
      <c r="F46" s="13">
        <f>SUM(F47:F52)</f>
        <v>60</v>
      </c>
      <c r="G46" s="9">
        <f>SUM(G47:G52)</f>
        <v>0</v>
      </c>
      <c r="H46" s="53"/>
    </row>
    <row r="47" spans="1:8" s="11" customFormat="1" ht="34.5" customHeight="1" x14ac:dyDescent="0.25">
      <c r="A47" s="10"/>
      <c r="B47" s="91" t="s">
        <v>67</v>
      </c>
      <c r="C47" s="92"/>
      <c r="D47" s="93"/>
      <c r="E47" s="12">
        <v>60</v>
      </c>
      <c r="F47" s="10">
        <v>60</v>
      </c>
      <c r="G47" s="12"/>
      <c r="H47" s="10"/>
    </row>
    <row r="48" spans="1:8" s="11" customFormat="1" ht="34.5" customHeight="1" x14ac:dyDescent="0.25">
      <c r="A48" s="10"/>
      <c r="B48" s="72" t="s">
        <v>68</v>
      </c>
      <c r="C48" s="73"/>
      <c r="D48" s="74"/>
      <c r="E48" s="18">
        <v>50</v>
      </c>
      <c r="F48" s="10"/>
      <c r="G48" s="12"/>
      <c r="H48" s="10"/>
    </row>
    <row r="49" spans="1:8" s="11" customFormat="1" ht="34.5" customHeight="1" x14ac:dyDescent="0.25">
      <c r="A49" s="10"/>
      <c r="B49" s="91" t="s">
        <v>69</v>
      </c>
      <c r="C49" s="92"/>
      <c r="D49" s="93"/>
      <c r="E49" s="12">
        <v>40</v>
      </c>
      <c r="F49" s="10"/>
      <c r="G49" s="12"/>
      <c r="H49" s="10"/>
    </row>
    <row r="50" spans="1:8" s="11" customFormat="1" ht="34.5" customHeight="1" x14ac:dyDescent="0.25">
      <c r="A50" s="10"/>
      <c r="B50" s="91" t="s">
        <v>70</v>
      </c>
      <c r="C50" s="92"/>
      <c r="D50" s="93"/>
      <c r="E50" s="12">
        <v>30</v>
      </c>
      <c r="F50" s="10"/>
      <c r="G50" s="12"/>
      <c r="H50" s="10"/>
    </row>
    <row r="51" spans="1:8" s="11" customFormat="1" ht="34.5" customHeight="1" x14ac:dyDescent="0.25">
      <c r="A51" s="10"/>
      <c r="B51" s="91" t="s">
        <v>71</v>
      </c>
      <c r="C51" s="92"/>
      <c r="D51" s="93"/>
      <c r="E51" s="12">
        <v>20</v>
      </c>
      <c r="F51" s="10"/>
      <c r="G51" s="12"/>
      <c r="H51" s="10"/>
    </row>
    <row r="52" spans="1:8" s="11" customFormat="1" ht="34.5" customHeight="1" x14ac:dyDescent="0.25">
      <c r="A52" s="10"/>
      <c r="B52" s="91" t="s">
        <v>72</v>
      </c>
      <c r="C52" s="92"/>
      <c r="D52" s="93"/>
      <c r="E52" s="12">
        <v>0</v>
      </c>
      <c r="F52" s="10"/>
      <c r="G52" s="12"/>
      <c r="H52" s="10"/>
    </row>
    <row r="53" spans="1:8" s="50" customFormat="1" ht="34.5" customHeight="1" x14ac:dyDescent="0.25">
      <c r="A53" s="53"/>
      <c r="B53" s="94" t="s">
        <v>73</v>
      </c>
      <c r="C53" s="95"/>
      <c r="D53" s="96"/>
      <c r="E53" s="21">
        <f>E14+E32+E46</f>
        <v>100</v>
      </c>
      <c r="F53" s="21">
        <f>F14+F32+F46</f>
        <v>97</v>
      </c>
      <c r="G53" s="22">
        <f>G14+G32+G46</f>
        <v>20</v>
      </c>
      <c r="H53" s="53"/>
    </row>
    <row r="54" spans="1:8" ht="34.5" customHeight="1" x14ac:dyDescent="0.25">
      <c r="A54" s="23"/>
      <c r="B54" s="97" t="s">
        <v>74</v>
      </c>
      <c r="C54" s="98"/>
      <c r="D54" s="99"/>
      <c r="E54" s="47"/>
      <c r="F54" s="23"/>
      <c r="G54" s="47"/>
      <c r="H54" s="23"/>
    </row>
    <row r="55" spans="1:8" ht="45.75" customHeight="1" x14ac:dyDescent="0.25">
      <c r="A55" s="23"/>
      <c r="B55" s="94" t="s">
        <v>75</v>
      </c>
      <c r="C55" s="95"/>
      <c r="D55" s="96"/>
      <c r="E55" s="21">
        <f>E53-E54</f>
        <v>100</v>
      </c>
      <c r="F55" s="21">
        <f>ROUND(F53-F54,1)</f>
        <v>97</v>
      </c>
      <c r="G55" s="22">
        <f>ROUND(G53-G54,1)</f>
        <v>20</v>
      </c>
      <c r="H55" s="53"/>
    </row>
    <row r="56" spans="1:8" ht="25.5" customHeight="1" x14ac:dyDescent="0.25">
      <c r="A56" s="24"/>
      <c r="B56" s="25"/>
      <c r="C56" s="25"/>
      <c r="D56" s="25"/>
      <c r="E56" s="24"/>
      <c r="F56" s="24"/>
      <c r="G56" s="24"/>
      <c r="H56" s="24"/>
    </row>
    <row r="57" spans="1:8" ht="20.25" customHeight="1" x14ac:dyDescent="0.25">
      <c r="B57" s="100" t="s">
        <v>76</v>
      </c>
      <c r="C57" s="100"/>
      <c r="D57" s="100"/>
    </row>
    <row r="58" spans="1:8" s="4" customFormat="1" ht="32.25" customHeight="1" x14ac:dyDescent="0.25">
      <c r="A58" s="101" t="s">
        <v>77</v>
      </c>
      <c r="B58" s="102"/>
      <c r="C58" s="103"/>
      <c r="D58" s="107" t="s">
        <v>78</v>
      </c>
      <c r="E58" s="109" t="s">
        <v>79</v>
      </c>
      <c r="F58" s="109"/>
      <c r="G58" s="110" t="s">
        <v>80</v>
      </c>
      <c r="H58" s="111"/>
    </row>
    <row r="59" spans="1:8" s="4" customFormat="1" ht="62.4" x14ac:dyDescent="0.25">
      <c r="A59" s="104"/>
      <c r="B59" s="105"/>
      <c r="C59" s="106"/>
      <c r="D59" s="108"/>
      <c r="E59" s="51" t="s">
        <v>81</v>
      </c>
      <c r="F59" s="51" t="s">
        <v>82</v>
      </c>
      <c r="G59" s="51" t="s">
        <v>83</v>
      </c>
      <c r="H59" s="51" t="s">
        <v>84</v>
      </c>
    </row>
    <row r="60" spans="1:8" ht="33.9" customHeight="1" x14ac:dyDescent="0.25">
      <c r="A60" s="112" t="s">
        <v>85</v>
      </c>
      <c r="B60" s="113"/>
      <c r="C60" s="114"/>
      <c r="D60" s="10" t="s">
        <v>86</v>
      </c>
      <c r="E60" s="12">
        <f>IF(AND(90&lt;=F55,F55&lt;100),F55,"")</f>
        <v>97</v>
      </c>
      <c r="F60" s="18" t="str">
        <f>IF(AND(90&lt;=G55,G55&lt;=100),G55,"")</f>
        <v/>
      </c>
      <c r="G60" s="26" t="str">
        <f t="shared" ref="G60:H63" si="0">IF(ISNUMBER(E60)=TRUE,"X","")</f>
        <v>X</v>
      </c>
      <c r="H60" s="26" t="str">
        <f t="shared" si="0"/>
        <v/>
      </c>
    </row>
    <row r="61" spans="1:8" ht="45.75" customHeight="1" x14ac:dyDescent="0.25">
      <c r="A61" s="112" t="s">
        <v>87</v>
      </c>
      <c r="B61" s="113"/>
      <c r="C61" s="114"/>
      <c r="D61" s="10" t="s">
        <v>88</v>
      </c>
      <c r="E61" s="12" t="str">
        <f>IF(AND(75&lt;=F55,F55&lt;90),F55,"")</f>
        <v/>
      </c>
      <c r="F61" s="18" t="str">
        <f>IF(AND(75&lt;=G55,G55&lt;90),G55,"")</f>
        <v/>
      </c>
      <c r="G61" s="26" t="str">
        <f t="shared" si="0"/>
        <v/>
      </c>
      <c r="H61" s="26" t="str">
        <f t="shared" si="0"/>
        <v/>
      </c>
    </row>
    <row r="62" spans="1:8" ht="48" customHeight="1" x14ac:dyDescent="0.25">
      <c r="A62" s="112" t="s">
        <v>89</v>
      </c>
      <c r="B62" s="113"/>
      <c r="C62" s="114"/>
      <c r="D62" s="10" t="s">
        <v>90</v>
      </c>
      <c r="E62" s="12" t="str">
        <f>IF(AND(50&lt;=F55,F55&lt;75),F55,"")</f>
        <v/>
      </c>
      <c r="F62" s="18" t="str">
        <f>IF(AND(50&lt;=G55,G55&lt;75),G55,"")</f>
        <v/>
      </c>
      <c r="G62" s="26" t="str">
        <f t="shared" si="0"/>
        <v/>
      </c>
      <c r="H62" s="26" t="str">
        <f t="shared" si="0"/>
        <v/>
      </c>
    </row>
    <row r="63" spans="1:8" ht="31.35" customHeight="1" x14ac:dyDescent="0.25">
      <c r="A63" s="112" t="s">
        <v>91</v>
      </c>
      <c r="B63" s="113"/>
      <c r="C63" s="114"/>
      <c r="D63" s="10" t="s">
        <v>92</v>
      </c>
      <c r="E63" s="12" t="str">
        <f>IF(AND(0&lt;F55,F55&lt;50),F55,"")</f>
        <v/>
      </c>
      <c r="F63" s="27">
        <f>IF(AND(0&lt;G55,G55&lt;50),G55,"")</f>
        <v>20</v>
      </c>
      <c r="G63" s="26" t="str">
        <f t="shared" si="0"/>
        <v/>
      </c>
      <c r="H63" s="28" t="str">
        <f t="shared" si="0"/>
        <v>X</v>
      </c>
    </row>
    <row r="65" spans="2:8" s="30" customFormat="1" ht="20.25" customHeight="1" x14ac:dyDescent="0.25">
      <c r="B65" s="29"/>
      <c r="D65" s="115" t="s">
        <v>93</v>
      </c>
      <c r="E65" s="115"/>
      <c r="F65" s="115"/>
      <c r="G65" s="115"/>
      <c r="H65" s="115"/>
    </row>
    <row r="66" spans="2:8" s="50" customFormat="1" ht="35.25" customHeight="1" x14ac:dyDescent="0.25">
      <c r="D66" s="31"/>
      <c r="E66" s="75" t="s">
        <v>94</v>
      </c>
      <c r="F66" s="75"/>
      <c r="G66" s="75"/>
      <c r="H66" s="75"/>
    </row>
    <row r="67" spans="2:8" x14ac:dyDescent="0.25">
      <c r="D67" s="32"/>
      <c r="E67" s="32"/>
      <c r="F67" s="32"/>
      <c r="G67" s="32"/>
      <c r="H67" s="32"/>
    </row>
    <row r="71" spans="2:8" ht="25.2" customHeight="1" x14ac:dyDescent="0.25">
      <c r="B71" s="105" t="s">
        <v>95</v>
      </c>
      <c r="C71" s="105"/>
      <c r="D71" s="105"/>
      <c r="E71" s="105"/>
      <c r="F71" s="105"/>
      <c r="G71" s="105"/>
      <c r="H71" s="105"/>
    </row>
    <row r="72" spans="2:8" ht="106.95" customHeight="1" x14ac:dyDescent="0.25">
      <c r="B72" s="116" t="s">
        <v>96</v>
      </c>
      <c r="C72" s="117"/>
      <c r="D72" s="117"/>
      <c r="E72" s="117"/>
      <c r="F72" s="117"/>
      <c r="G72" s="117"/>
      <c r="H72" s="118"/>
    </row>
    <row r="73" spans="2:8" ht="25.2" customHeight="1" x14ac:dyDescent="0.25">
      <c r="B73" s="33"/>
      <c r="D73" s="119" t="s">
        <v>93</v>
      </c>
      <c r="E73" s="119"/>
      <c r="F73" s="119"/>
      <c r="G73" s="119"/>
      <c r="H73" s="119"/>
    </row>
    <row r="74" spans="2:8" ht="21" customHeight="1" x14ac:dyDescent="0.25">
      <c r="B74" s="31"/>
      <c r="D74" s="76" t="s">
        <v>97</v>
      </c>
      <c r="E74" s="76"/>
      <c r="F74" s="76"/>
      <c r="G74" s="76"/>
      <c r="H74" s="76"/>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Normal="100" workbookViewId="0">
      <selection activeCell="C11" sqref="C11"/>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50" customFormat="1" ht="48.75" customHeight="1" x14ac:dyDescent="0.25">
      <c r="A2" s="75" t="s">
        <v>1</v>
      </c>
      <c r="B2" s="75"/>
      <c r="C2" s="75"/>
      <c r="D2" s="75" t="s">
        <v>2</v>
      </c>
      <c r="E2" s="75"/>
      <c r="F2" s="75"/>
      <c r="G2" s="75"/>
      <c r="H2" s="75"/>
    </row>
    <row r="3" spans="1:8" s="50"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166</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145</v>
      </c>
      <c r="C9" s="78"/>
      <c r="D9" s="78"/>
      <c r="E9" s="78"/>
      <c r="F9" s="78"/>
      <c r="G9" s="78"/>
      <c r="H9" s="78"/>
    </row>
    <row r="10" spans="1:8" s="4" customFormat="1" ht="20.100000000000001" customHeight="1" x14ac:dyDescent="0.25">
      <c r="B10" s="36" t="s">
        <v>167</v>
      </c>
      <c r="C10" s="36"/>
      <c r="D10" s="36"/>
      <c r="E10" s="52"/>
      <c r="F10" s="52"/>
      <c r="G10" s="52"/>
      <c r="H10" s="52"/>
    </row>
    <row r="11" spans="1:8" s="4" customFormat="1" ht="12" customHeight="1" x14ac:dyDescent="0.25">
      <c r="B11" s="52"/>
      <c r="C11" s="52"/>
    </row>
    <row r="12" spans="1:8" s="50" customFormat="1" ht="52.5" customHeight="1" x14ac:dyDescent="0.25">
      <c r="A12" s="53" t="s">
        <v>7</v>
      </c>
      <c r="B12" s="79" t="s">
        <v>8</v>
      </c>
      <c r="C12" s="79"/>
      <c r="D12" s="79"/>
      <c r="E12" s="53" t="s">
        <v>9</v>
      </c>
      <c r="F12" s="51" t="s">
        <v>10</v>
      </c>
      <c r="G12" s="51" t="s">
        <v>11</v>
      </c>
      <c r="H12" s="53" t="s">
        <v>12</v>
      </c>
    </row>
    <row r="13" spans="1:8" s="6" customFormat="1" ht="16.5" customHeight="1" x14ac:dyDescent="0.25">
      <c r="A13" s="5" t="s">
        <v>13</v>
      </c>
      <c r="B13" s="80" t="s">
        <v>14</v>
      </c>
      <c r="C13" s="81"/>
      <c r="D13" s="82"/>
      <c r="E13" s="5" t="s">
        <v>15</v>
      </c>
      <c r="F13" s="5" t="s">
        <v>16</v>
      </c>
      <c r="G13" s="5" t="s">
        <v>17</v>
      </c>
      <c r="H13" s="5" t="s">
        <v>18</v>
      </c>
    </row>
    <row r="14" spans="1:8" s="50" customFormat="1" ht="93.75" customHeight="1" x14ac:dyDescent="0.25">
      <c r="A14" s="53" t="s">
        <v>19</v>
      </c>
      <c r="B14" s="83" t="s">
        <v>20</v>
      </c>
      <c r="C14" s="83"/>
      <c r="D14" s="83"/>
      <c r="E14" s="7">
        <f>E15+E19+E25+E28</f>
        <v>20</v>
      </c>
      <c r="F14" s="8">
        <f>ROUND(F15+F19+F25+F28,1)</f>
        <v>20</v>
      </c>
      <c r="G14" s="9">
        <f>ROUND(G15+G19+G25+G28,1)</f>
        <v>20</v>
      </c>
      <c r="H14" s="53"/>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50" customFormat="1" ht="27.75" customHeight="1" x14ac:dyDescent="0.25">
      <c r="A32" s="53" t="s">
        <v>50</v>
      </c>
      <c r="B32" s="87" t="s">
        <v>51</v>
      </c>
      <c r="C32" s="88"/>
      <c r="D32" s="89"/>
      <c r="E32" s="7">
        <f>E33+E35+E37+E39+E41+E43</f>
        <v>20</v>
      </c>
      <c r="F32" s="8">
        <f>ROUND(F33+F35+F37+F39+F41+F43,1)</f>
        <v>9</v>
      </c>
      <c r="G32" s="9">
        <f>ROUND(G33+G35+G37+G39+G41+G43,1)</f>
        <v>0</v>
      </c>
      <c r="H32" s="53"/>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1</v>
      </c>
      <c r="G37" s="9">
        <f>G38</f>
        <v>0</v>
      </c>
      <c r="H37" s="10"/>
    </row>
    <row r="38" spans="1:8" s="11" customFormat="1" ht="68.25" customHeight="1" x14ac:dyDescent="0.25">
      <c r="A38" s="10"/>
      <c r="B38" s="72" t="s">
        <v>111</v>
      </c>
      <c r="C38" s="73"/>
      <c r="D38" s="74"/>
      <c r="E38" s="7"/>
      <c r="F38" s="13">
        <v>1</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0</v>
      </c>
      <c r="G41" s="9">
        <f>G42</f>
        <v>0</v>
      </c>
      <c r="H41" s="10"/>
    </row>
    <row r="42" spans="1:8" s="11" customFormat="1" ht="127.5" customHeight="1" x14ac:dyDescent="0.25">
      <c r="A42" s="10"/>
      <c r="B42" s="72" t="s">
        <v>137</v>
      </c>
      <c r="C42" s="73"/>
      <c r="D42" s="74"/>
      <c r="E42" s="7"/>
      <c r="F42" s="13"/>
      <c r="G42" s="9"/>
      <c r="H42" s="10"/>
    </row>
    <row r="43" spans="1:8" s="11" customFormat="1" ht="45" customHeight="1" x14ac:dyDescent="0.25">
      <c r="A43" s="10">
        <v>10</v>
      </c>
      <c r="B43" s="84" t="s">
        <v>114</v>
      </c>
      <c r="C43" s="85"/>
      <c r="D43" s="86"/>
      <c r="E43" s="7">
        <v>5</v>
      </c>
      <c r="F43" s="8">
        <f>IF(F44&gt;5,"5",F44)</f>
        <v>3</v>
      </c>
      <c r="G43" s="9">
        <f>G44</f>
        <v>0</v>
      </c>
      <c r="H43" s="10"/>
    </row>
    <row r="44" spans="1:8" s="11" customFormat="1" ht="156.75" customHeight="1" x14ac:dyDescent="0.25">
      <c r="A44" s="10"/>
      <c r="B44" s="72" t="s">
        <v>115</v>
      </c>
      <c r="C44" s="73"/>
      <c r="D44" s="74"/>
      <c r="E44" s="7"/>
      <c r="F44" s="13">
        <v>3</v>
      </c>
      <c r="G44" s="9"/>
      <c r="H44" s="10"/>
    </row>
    <row r="45" spans="1:8" s="50" customFormat="1" ht="61.5" customHeight="1" x14ac:dyDescent="0.25">
      <c r="A45" s="53" t="s">
        <v>65</v>
      </c>
      <c r="B45" s="84" t="s">
        <v>66</v>
      </c>
      <c r="C45" s="85"/>
      <c r="D45" s="86"/>
      <c r="E45" s="7">
        <v>60</v>
      </c>
      <c r="F45" s="8">
        <f>SUM(F46:F51)</f>
        <v>50</v>
      </c>
      <c r="G45" s="9">
        <f>SUM(G46:G51)</f>
        <v>0</v>
      </c>
      <c r="H45" s="53"/>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50" customFormat="1" ht="24" customHeight="1" x14ac:dyDescent="0.25">
      <c r="A52" s="53"/>
      <c r="B52" s="94" t="s">
        <v>73</v>
      </c>
      <c r="C52" s="95"/>
      <c r="D52" s="96"/>
      <c r="E52" s="21">
        <f>E14+E32+E45</f>
        <v>100</v>
      </c>
      <c r="F52" s="21">
        <f>F14+F32+F45</f>
        <v>79</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79</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51" t="s">
        <v>81</v>
      </c>
      <c r="F58" s="51" t="s">
        <v>82</v>
      </c>
      <c r="G58" s="51" t="s">
        <v>83</v>
      </c>
      <c r="H58" s="51"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79</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50"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D64" sqref="D64:H64"/>
    </sheetView>
  </sheetViews>
  <sheetFormatPr defaultRowHeight="15.6" x14ac:dyDescent="0.25"/>
  <cols>
    <col min="1" max="1" width="5.3984375" style="42" bestFit="1" customWidth="1"/>
    <col min="2" max="2" width="27.09765625" style="1" customWidth="1"/>
    <col min="3" max="3" width="11" style="42" customWidth="1"/>
    <col min="4" max="4" width="10.5976562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1" style="42" customWidth="1"/>
    <col min="260" max="260" width="10.5976562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1" style="42" customWidth="1"/>
    <col min="516" max="516" width="10.5976562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1" style="42" customWidth="1"/>
    <col min="772" max="772" width="10.5976562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1" style="42" customWidth="1"/>
    <col min="1028" max="1028" width="10.5976562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1" style="42" customWidth="1"/>
    <col min="1284" max="1284" width="10.5976562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1" style="42" customWidth="1"/>
    <col min="1540" max="1540" width="10.5976562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1" style="42" customWidth="1"/>
    <col min="1796" max="1796" width="10.5976562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1" style="42" customWidth="1"/>
    <col min="2052" max="2052" width="10.5976562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1" style="42" customWidth="1"/>
    <col min="2308" max="2308" width="10.5976562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1" style="42" customWidth="1"/>
    <col min="2564" max="2564" width="10.5976562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1" style="42" customWidth="1"/>
    <col min="2820" max="2820" width="10.5976562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1" style="42" customWidth="1"/>
    <col min="3076" max="3076" width="10.5976562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1" style="42" customWidth="1"/>
    <col min="3332" max="3332" width="10.5976562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1" style="42" customWidth="1"/>
    <col min="3588" max="3588" width="10.5976562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1" style="42" customWidth="1"/>
    <col min="3844" max="3844" width="10.5976562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1" style="42" customWidth="1"/>
    <col min="4100" max="4100" width="10.5976562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1" style="42" customWidth="1"/>
    <col min="4356" max="4356" width="10.5976562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1" style="42" customWidth="1"/>
    <col min="4612" max="4612" width="10.5976562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1" style="42" customWidth="1"/>
    <col min="4868" max="4868" width="10.5976562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1" style="42" customWidth="1"/>
    <col min="5124" max="5124" width="10.5976562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1" style="42" customWidth="1"/>
    <col min="5380" max="5380" width="10.5976562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1" style="42" customWidth="1"/>
    <col min="5636" max="5636" width="10.5976562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1" style="42" customWidth="1"/>
    <col min="5892" max="5892" width="10.5976562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1" style="42" customWidth="1"/>
    <col min="6148" max="6148" width="10.5976562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1" style="42" customWidth="1"/>
    <col min="6404" max="6404" width="10.5976562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1" style="42" customWidth="1"/>
    <col min="6660" max="6660" width="10.5976562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1" style="42" customWidth="1"/>
    <col min="6916" max="6916" width="10.5976562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1" style="42" customWidth="1"/>
    <col min="7172" max="7172" width="10.5976562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1" style="42" customWidth="1"/>
    <col min="7428" max="7428" width="10.5976562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1" style="42" customWidth="1"/>
    <col min="7684" max="7684" width="10.5976562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1" style="42" customWidth="1"/>
    <col min="7940" max="7940" width="10.5976562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1" style="42" customWidth="1"/>
    <col min="8196" max="8196" width="10.5976562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1" style="42" customWidth="1"/>
    <col min="8452" max="8452" width="10.5976562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1" style="42" customWidth="1"/>
    <col min="8708" max="8708" width="10.5976562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1" style="42" customWidth="1"/>
    <col min="8964" max="8964" width="10.5976562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1" style="42" customWidth="1"/>
    <col min="9220" max="9220" width="10.5976562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1" style="42" customWidth="1"/>
    <col min="9476" max="9476" width="10.5976562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1" style="42" customWidth="1"/>
    <col min="9732" max="9732" width="10.5976562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1" style="42" customWidth="1"/>
    <col min="9988" max="9988" width="10.5976562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1" style="42" customWidth="1"/>
    <col min="10244" max="10244" width="10.5976562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1" style="42" customWidth="1"/>
    <col min="10500" max="10500" width="10.5976562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1" style="42" customWidth="1"/>
    <col min="10756" max="10756" width="10.5976562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1" style="42" customWidth="1"/>
    <col min="11012" max="11012" width="10.5976562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1" style="42" customWidth="1"/>
    <col min="11268" max="11268" width="10.5976562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1" style="42" customWidth="1"/>
    <col min="11524" max="11524" width="10.5976562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1" style="42" customWidth="1"/>
    <col min="11780" max="11780" width="10.5976562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1" style="42" customWidth="1"/>
    <col min="12036" max="12036" width="10.5976562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1" style="42" customWidth="1"/>
    <col min="12292" max="12292" width="10.5976562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1" style="42" customWidth="1"/>
    <col min="12548" max="12548" width="10.5976562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1" style="42" customWidth="1"/>
    <col min="12804" max="12804" width="10.5976562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1" style="42" customWidth="1"/>
    <col min="13060" max="13060" width="10.5976562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1" style="42" customWidth="1"/>
    <col min="13316" max="13316" width="10.5976562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1" style="42" customWidth="1"/>
    <col min="13572" max="13572" width="10.5976562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1" style="42" customWidth="1"/>
    <col min="13828" max="13828" width="10.5976562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1" style="42" customWidth="1"/>
    <col min="14084" max="14084" width="10.5976562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1" style="42" customWidth="1"/>
    <col min="14340" max="14340" width="10.5976562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1" style="42" customWidth="1"/>
    <col min="14596" max="14596" width="10.5976562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1" style="42" customWidth="1"/>
    <col min="14852" max="14852" width="10.5976562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1" style="42" customWidth="1"/>
    <col min="15108" max="15108" width="10.5976562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1" style="42" customWidth="1"/>
    <col min="15364" max="15364" width="10.5976562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1" style="42" customWidth="1"/>
    <col min="15620" max="15620" width="10.5976562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1" style="42" customWidth="1"/>
    <col min="15876" max="15876" width="10.5976562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1" style="42" customWidth="1"/>
    <col min="16132" max="16132" width="10.5976562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50" customFormat="1" ht="48.75" customHeight="1" x14ac:dyDescent="0.25">
      <c r="A2" s="75" t="s">
        <v>1</v>
      </c>
      <c r="B2" s="75"/>
      <c r="C2" s="75"/>
      <c r="D2" s="75" t="s">
        <v>2</v>
      </c>
      <c r="E2" s="75"/>
      <c r="F2" s="75"/>
      <c r="G2" s="75"/>
      <c r="H2" s="75"/>
    </row>
    <row r="3" spans="1:8" s="50"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168</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169</v>
      </c>
      <c r="C9" s="78"/>
      <c r="D9" s="78"/>
      <c r="E9" s="78"/>
      <c r="F9" s="78"/>
      <c r="G9" s="78"/>
      <c r="H9" s="78"/>
    </row>
    <row r="10" spans="1:8" s="4" customFormat="1" ht="20.100000000000001" customHeight="1" x14ac:dyDescent="0.25">
      <c r="B10" s="36" t="s">
        <v>170</v>
      </c>
      <c r="C10" s="52"/>
      <c r="D10" s="52"/>
      <c r="E10" s="52"/>
      <c r="F10" s="52"/>
      <c r="G10" s="52"/>
      <c r="H10" s="52"/>
    </row>
    <row r="11" spans="1:8" s="4" customFormat="1" ht="12" customHeight="1" x14ac:dyDescent="0.25">
      <c r="B11" s="52"/>
      <c r="C11" s="52"/>
    </row>
    <row r="12" spans="1:8" s="50" customFormat="1" ht="52.5" customHeight="1" x14ac:dyDescent="0.25">
      <c r="A12" s="53" t="s">
        <v>7</v>
      </c>
      <c r="B12" s="79" t="s">
        <v>8</v>
      </c>
      <c r="C12" s="79"/>
      <c r="D12" s="79"/>
      <c r="E12" s="53" t="s">
        <v>9</v>
      </c>
      <c r="F12" s="51" t="s">
        <v>10</v>
      </c>
      <c r="G12" s="51" t="s">
        <v>11</v>
      </c>
      <c r="H12" s="53" t="s">
        <v>12</v>
      </c>
    </row>
    <row r="13" spans="1:8" s="6" customFormat="1" ht="16.5" customHeight="1" x14ac:dyDescent="0.25">
      <c r="A13" s="5" t="s">
        <v>13</v>
      </c>
      <c r="B13" s="80" t="s">
        <v>14</v>
      </c>
      <c r="C13" s="81"/>
      <c r="D13" s="82"/>
      <c r="E13" s="5" t="s">
        <v>15</v>
      </c>
      <c r="F13" s="5" t="s">
        <v>16</v>
      </c>
      <c r="G13" s="5" t="s">
        <v>17</v>
      </c>
      <c r="H13" s="5" t="s">
        <v>18</v>
      </c>
    </row>
    <row r="14" spans="1:8" s="50" customFormat="1" ht="93.75" customHeight="1" x14ac:dyDescent="0.25">
      <c r="A14" s="53" t="s">
        <v>19</v>
      </c>
      <c r="B14" s="83" t="s">
        <v>20</v>
      </c>
      <c r="C14" s="83"/>
      <c r="D14" s="83"/>
      <c r="E14" s="7">
        <f>E15+E19+E25+E28</f>
        <v>20</v>
      </c>
      <c r="F14" s="8">
        <f>ROUND(F15+F19+F25+F28,1)</f>
        <v>20</v>
      </c>
      <c r="G14" s="9">
        <f>ROUND(G15+G19+G25+G28,1)</f>
        <v>20</v>
      </c>
      <c r="H14" s="53"/>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50" customFormat="1" ht="27.75" customHeight="1" x14ac:dyDescent="0.25">
      <c r="A32" s="53" t="s">
        <v>50</v>
      </c>
      <c r="B32" s="87" t="s">
        <v>51</v>
      </c>
      <c r="C32" s="88"/>
      <c r="D32" s="89"/>
      <c r="E32" s="7">
        <f>E33+E35+E37+E39+E41+E43</f>
        <v>20</v>
      </c>
      <c r="F32" s="8">
        <f>ROUND(F33+F35+F37+F39+F41+F43,1)</f>
        <v>13</v>
      </c>
      <c r="G32" s="9">
        <f>ROUND(G33+G35+G37+G39+G41+G43,1)</f>
        <v>0</v>
      </c>
      <c r="H32" s="53"/>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0</v>
      </c>
      <c r="G35" s="9">
        <f>G36</f>
        <v>0</v>
      </c>
      <c r="H35" s="10"/>
    </row>
    <row r="36" spans="1:8" s="11" customFormat="1" ht="60.75" customHeight="1" x14ac:dyDescent="0.25">
      <c r="A36" s="10"/>
      <c r="B36" s="91" t="s">
        <v>110</v>
      </c>
      <c r="C36" s="92"/>
      <c r="D36" s="93"/>
      <c r="E36" s="7"/>
      <c r="F36" s="13"/>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8</v>
      </c>
      <c r="G41" s="9">
        <f>G42</f>
        <v>0</v>
      </c>
      <c r="H41" s="10"/>
    </row>
    <row r="42" spans="1:8" s="11" customFormat="1" ht="127.5" customHeight="1" x14ac:dyDescent="0.25">
      <c r="A42" s="10"/>
      <c r="B42" s="72" t="s">
        <v>137</v>
      </c>
      <c r="C42" s="73"/>
      <c r="D42" s="74"/>
      <c r="E42" s="7"/>
      <c r="F42" s="13">
        <v>8</v>
      </c>
      <c r="G42" s="9"/>
      <c r="H42" s="10"/>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50" customFormat="1" ht="61.5" customHeight="1" x14ac:dyDescent="0.25">
      <c r="A45" s="53" t="s">
        <v>65</v>
      </c>
      <c r="B45" s="84" t="s">
        <v>66</v>
      </c>
      <c r="C45" s="85"/>
      <c r="D45" s="86"/>
      <c r="E45" s="7">
        <v>60</v>
      </c>
      <c r="F45" s="8">
        <f>SUM(F46:F51)</f>
        <v>60</v>
      </c>
      <c r="G45" s="9">
        <f>SUM(G46:G51)</f>
        <v>0</v>
      </c>
      <c r="H45" s="53"/>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50" customFormat="1" ht="24" customHeight="1" x14ac:dyDescent="0.25">
      <c r="A52" s="53"/>
      <c r="B52" s="94" t="s">
        <v>73</v>
      </c>
      <c r="C52" s="95"/>
      <c r="D52" s="96"/>
      <c r="E52" s="21">
        <f>E14+E32+E45</f>
        <v>100</v>
      </c>
      <c r="F52" s="21">
        <f>F14+F32+F45</f>
        <v>93</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93</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51" t="s">
        <v>81</v>
      </c>
      <c r="F58" s="51" t="s">
        <v>82</v>
      </c>
      <c r="G58" s="51" t="s">
        <v>83</v>
      </c>
      <c r="H58" s="51" t="s">
        <v>84</v>
      </c>
    </row>
    <row r="59" spans="1:8" ht="33.9" customHeight="1" x14ac:dyDescent="0.25">
      <c r="A59" s="112" t="s">
        <v>85</v>
      </c>
      <c r="B59" s="113"/>
      <c r="C59" s="114"/>
      <c r="D59" s="10" t="s">
        <v>86</v>
      </c>
      <c r="E59" s="12">
        <f>IF(AND(90&lt;=F54,F54&lt;100),F54,"")</f>
        <v>93</v>
      </c>
      <c r="F59" s="18" t="str">
        <f>IF(AND(90&lt;=G54,G54&lt;=100),G54,"")</f>
        <v/>
      </c>
      <c r="G59" s="26" t="str">
        <f t="shared" ref="G59:H62" si="0">IF(ISNUMBER(E59)=TRUE,"X","")</f>
        <v>X</v>
      </c>
      <c r="H59" s="26" t="str">
        <f t="shared" si="0"/>
        <v/>
      </c>
    </row>
    <row r="60" spans="1:8" ht="45.75" customHeight="1" x14ac:dyDescent="0.25">
      <c r="A60" s="112" t="s">
        <v>87</v>
      </c>
      <c r="B60" s="113"/>
      <c r="C60" s="114"/>
      <c r="D60" s="10" t="s">
        <v>88</v>
      </c>
      <c r="E60" s="12" t="str">
        <f>IF(AND(75&lt;=F54,F54&lt;90),F54,"")</f>
        <v/>
      </c>
      <c r="F60" s="18" t="str">
        <f>IF(AND(75&lt;=G54,G54&lt;90),G54,"")</f>
        <v/>
      </c>
      <c r="G60" s="26" t="str">
        <f t="shared" si="0"/>
        <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50" customFormat="1" ht="35.25" customHeight="1" x14ac:dyDescent="0.25">
      <c r="D65" s="31"/>
      <c r="E65" s="75" t="s">
        <v>94</v>
      </c>
      <c r="F65" s="75"/>
      <c r="G65" s="75"/>
      <c r="H65" s="75"/>
    </row>
    <row r="66" spans="2:8" x14ac:dyDescent="0.25">
      <c r="D66" s="32"/>
      <c r="E66" s="32"/>
      <c r="F66" s="32"/>
      <c r="G66" s="32"/>
      <c r="H66" s="32"/>
    </row>
    <row r="68" spans="2:8" x14ac:dyDescent="0.25">
      <c r="F68" s="37" t="s">
        <v>171</v>
      </c>
      <c r="H68" s="37"/>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 zoomScaleNormal="100" workbookViewId="0">
      <selection activeCell="K14" sqref="K14"/>
    </sheetView>
  </sheetViews>
  <sheetFormatPr defaultRowHeight="15.6" x14ac:dyDescent="0.25"/>
  <cols>
    <col min="1" max="1" width="5.3984375" style="42" bestFit="1" customWidth="1"/>
    <col min="2" max="2" width="27.09765625" style="1" customWidth="1"/>
    <col min="3" max="3" width="14.69921875" style="42" customWidth="1"/>
    <col min="4" max="4" width="10.59765625" style="42" customWidth="1"/>
    <col min="5" max="5" width="9.398437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7.09765625" style="42" customWidth="1"/>
    <col min="259" max="259" width="14.69921875" style="42" customWidth="1"/>
    <col min="260" max="260" width="10.59765625" style="42" customWidth="1"/>
    <col min="261" max="261" width="9.398437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7.09765625" style="42" customWidth="1"/>
    <col min="515" max="515" width="14.69921875" style="42" customWidth="1"/>
    <col min="516" max="516" width="10.59765625" style="42" customWidth="1"/>
    <col min="517" max="517" width="9.398437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7.09765625" style="42" customWidth="1"/>
    <col min="771" max="771" width="14.69921875" style="42" customWidth="1"/>
    <col min="772" max="772" width="10.59765625" style="42" customWidth="1"/>
    <col min="773" max="773" width="9.398437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7.09765625" style="42" customWidth="1"/>
    <col min="1027" max="1027" width="14.69921875" style="42" customWidth="1"/>
    <col min="1028" max="1028" width="10.59765625" style="42" customWidth="1"/>
    <col min="1029" max="1029" width="9.398437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7.09765625" style="42" customWidth="1"/>
    <col min="1283" max="1283" width="14.69921875" style="42" customWidth="1"/>
    <col min="1284" max="1284" width="10.59765625" style="42" customWidth="1"/>
    <col min="1285" max="1285" width="9.398437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7.09765625" style="42" customWidth="1"/>
    <col min="1539" max="1539" width="14.69921875" style="42" customWidth="1"/>
    <col min="1540" max="1540" width="10.59765625" style="42" customWidth="1"/>
    <col min="1541" max="1541" width="9.398437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7.09765625" style="42" customWidth="1"/>
    <col min="1795" max="1795" width="14.69921875" style="42" customWidth="1"/>
    <col min="1796" max="1796" width="10.59765625" style="42" customWidth="1"/>
    <col min="1797" max="1797" width="9.398437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7.09765625" style="42" customWidth="1"/>
    <col min="2051" max="2051" width="14.69921875" style="42" customWidth="1"/>
    <col min="2052" max="2052" width="10.59765625" style="42" customWidth="1"/>
    <col min="2053" max="2053" width="9.398437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7.09765625" style="42" customWidth="1"/>
    <col min="2307" max="2307" width="14.69921875" style="42" customWidth="1"/>
    <col min="2308" max="2308" width="10.59765625" style="42" customWidth="1"/>
    <col min="2309" max="2309" width="9.398437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7.09765625" style="42" customWidth="1"/>
    <col min="2563" max="2563" width="14.69921875" style="42" customWidth="1"/>
    <col min="2564" max="2564" width="10.59765625" style="42" customWidth="1"/>
    <col min="2565" max="2565" width="9.398437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7.09765625" style="42" customWidth="1"/>
    <col min="2819" max="2819" width="14.69921875" style="42" customWidth="1"/>
    <col min="2820" max="2820" width="10.59765625" style="42" customWidth="1"/>
    <col min="2821" max="2821" width="9.398437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7.09765625" style="42" customWidth="1"/>
    <col min="3075" max="3075" width="14.69921875" style="42" customWidth="1"/>
    <col min="3076" max="3076" width="10.59765625" style="42" customWidth="1"/>
    <col min="3077" max="3077" width="9.398437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7.09765625" style="42" customWidth="1"/>
    <col min="3331" max="3331" width="14.69921875" style="42" customWidth="1"/>
    <col min="3332" max="3332" width="10.59765625" style="42" customWidth="1"/>
    <col min="3333" max="3333" width="9.398437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7.09765625" style="42" customWidth="1"/>
    <col min="3587" max="3587" width="14.69921875" style="42" customWidth="1"/>
    <col min="3588" max="3588" width="10.59765625" style="42" customWidth="1"/>
    <col min="3589" max="3589" width="9.398437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7.09765625" style="42" customWidth="1"/>
    <col min="3843" max="3843" width="14.69921875" style="42" customWidth="1"/>
    <col min="3844" max="3844" width="10.59765625" style="42" customWidth="1"/>
    <col min="3845" max="3845" width="9.398437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7.09765625" style="42" customWidth="1"/>
    <col min="4099" max="4099" width="14.69921875" style="42" customWidth="1"/>
    <col min="4100" max="4100" width="10.59765625" style="42" customWidth="1"/>
    <col min="4101" max="4101" width="9.398437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7.09765625" style="42" customWidth="1"/>
    <col min="4355" max="4355" width="14.69921875" style="42" customWidth="1"/>
    <col min="4356" max="4356" width="10.59765625" style="42" customWidth="1"/>
    <col min="4357" max="4357" width="9.398437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7.09765625" style="42" customWidth="1"/>
    <col min="4611" max="4611" width="14.69921875" style="42" customWidth="1"/>
    <col min="4612" max="4612" width="10.59765625" style="42" customWidth="1"/>
    <col min="4613" max="4613" width="9.398437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7.09765625" style="42" customWidth="1"/>
    <col min="4867" max="4867" width="14.69921875" style="42" customWidth="1"/>
    <col min="4868" max="4868" width="10.59765625" style="42" customWidth="1"/>
    <col min="4869" max="4869" width="9.398437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7.09765625" style="42" customWidth="1"/>
    <col min="5123" max="5123" width="14.69921875" style="42" customWidth="1"/>
    <col min="5124" max="5124" width="10.59765625" style="42" customWidth="1"/>
    <col min="5125" max="5125" width="9.398437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7.09765625" style="42" customWidth="1"/>
    <col min="5379" max="5379" width="14.69921875" style="42" customWidth="1"/>
    <col min="5380" max="5380" width="10.59765625" style="42" customWidth="1"/>
    <col min="5381" max="5381" width="9.398437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7.09765625" style="42" customWidth="1"/>
    <col min="5635" max="5635" width="14.69921875" style="42" customWidth="1"/>
    <col min="5636" max="5636" width="10.59765625" style="42" customWidth="1"/>
    <col min="5637" max="5637" width="9.398437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7.09765625" style="42" customWidth="1"/>
    <col min="5891" max="5891" width="14.69921875" style="42" customWidth="1"/>
    <col min="5892" max="5892" width="10.59765625" style="42" customWidth="1"/>
    <col min="5893" max="5893" width="9.398437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7.09765625" style="42" customWidth="1"/>
    <col min="6147" max="6147" width="14.69921875" style="42" customWidth="1"/>
    <col min="6148" max="6148" width="10.59765625" style="42" customWidth="1"/>
    <col min="6149" max="6149" width="9.398437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7.09765625" style="42" customWidth="1"/>
    <col min="6403" max="6403" width="14.69921875" style="42" customWidth="1"/>
    <col min="6404" max="6404" width="10.59765625" style="42" customWidth="1"/>
    <col min="6405" max="6405" width="9.398437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7.09765625" style="42" customWidth="1"/>
    <col min="6659" max="6659" width="14.69921875" style="42" customWidth="1"/>
    <col min="6660" max="6660" width="10.59765625" style="42" customWidth="1"/>
    <col min="6661" max="6661" width="9.398437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7.09765625" style="42" customWidth="1"/>
    <col min="6915" max="6915" width="14.69921875" style="42" customWidth="1"/>
    <col min="6916" max="6916" width="10.59765625" style="42" customWidth="1"/>
    <col min="6917" max="6917" width="9.398437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7.09765625" style="42" customWidth="1"/>
    <col min="7171" max="7171" width="14.69921875" style="42" customWidth="1"/>
    <col min="7172" max="7172" width="10.59765625" style="42" customWidth="1"/>
    <col min="7173" max="7173" width="9.398437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7.09765625" style="42" customWidth="1"/>
    <col min="7427" max="7427" width="14.69921875" style="42" customWidth="1"/>
    <col min="7428" max="7428" width="10.59765625" style="42" customWidth="1"/>
    <col min="7429" max="7429" width="9.398437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7.09765625" style="42" customWidth="1"/>
    <col min="7683" max="7683" width="14.69921875" style="42" customWidth="1"/>
    <col min="7684" max="7684" width="10.59765625" style="42" customWidth="1"/>
    <col min="7685" max="7685" width="9.398437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7.09765625" style="42" customWidth="1"/>
    <col min="7939" max="7939" width="14.69921875" style="42" customWidth="1"/>
    <col min="7940" max="7940" width="10.59765625" style="42" customWidth="1"/>
    <col min="7941" max="7941" width="9.398437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7.09765625" style="42" customWidth="1"/>
    <col min="8195" max="8195" width="14.69921875" style="42" customWidth="1"/>
    <col min="8196" max="8196" width="10.59765625" style="42" customWidth="1"/>
    <col min="8197" max="8197" width="9.398437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7.09765625" style="42" customWidth="1"/>
    <col min="8451" max="8451" width="14.69921875" style="42" customWidth="1"/>
    <col min="8452" max="8452" width="10.59765625" style="42" customWidth="1"/>
    <col min="8453" max="8453" width="9.398437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7.09765625" style="42" customWidth="1"/>
    <col min="8707" max="8707" width="14.69921875" style="42" customWidth="1"/>
    <col min="8708" max="8708" width="10.59765625" style="42" customWidth="1"/>
    <col min="8709" max="8709" width="9.398437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7.09765625" style="42" customWidth="1"/>
    <col min="8963" max="8963" width="14.69921875" style="42" customWidth="1"/>
    <col min="8964" max="8964" width="10.59765625" style="42" customWidth="1"/>
    <col min="8965" max="8965" width="9.398437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7.09765625" style="42" customWidth="1"/>
    <col min="9219" max="9219" width="14.69921875" style="42" customWidth="1"/>
    <col min="9220" max="9220" width="10.59765625" style="42" customWidth="1"/>
    <col min="9221" max="9221" width="9.398437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7.09765625" style="42" customWidth="1"/>
    <col min="9475" max="9475" width="14.69921875" style="42" customWidth="1"/>
    <col min="9476" max="9476" width="10.59765625" style="42" customWidth="1"/>
    <col min="9477" max="9477" width="9.398437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7.09765625" style="42" customWidth="1"/>
    <col min="9731" max="9731" width="14.69921875" style="42" customWidth="1"/>
    <col min="9732" max="9732" width="10.59765625" style="42" customWidth="1"/>
    <col min="9733" max="9733" width="9.398437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7.09765625" style="42" customWidth="1"/>
    <col min="9987" max="9987" width="14.69921875" style="42" customWidth="1"/>
    <col min="9988" max="9988" width="10.59765625" style="42" customWidth="1"/>
    <col min="9989" max="9989" width="9.398437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7.09765625" style="42" customWidth="1"/>
    <col min="10243" max="10243" width="14.69921875" style="42" customWidth="1"/>
    <col min="10244" max="10244" width="10.59765625" style="42" customWidth="1"/>
    <col min="10245" max="10245" width="9.398437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7.09765625" style="42" customWidth="1"/>
    <col min="10499" max="10499" width="14.69921875" style="42" customWidth="1"/>
    <col min="10500" max="10500" width="10.59765625" style="42" customWidth="1"/>
    <col min="10501" max="10501" width="9.398437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7.09765625" style="42" customWidth="1"/>
    <col min="10755" max="10755" width="14.69921875" style="42" customWidth="1"/>
    <col min="10756" max="10756" width="10.59765625" style="42" customWidth="1"/>
    <col min="10757" max="10757" width="9.398437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7.09765625" style="42" customWidth="1"/>
    <col min="11011" max="11011" width="14.69921875" style="42" customWidth="1"/>
    <col min="11012" max="11012" width="10.59765625" style="42" customWidth="1"/>
    <col min="11013" max="11013" width="9.398437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7.09765625" style="42" customWidth="1"/>
    <col min="11267" max="11267" width="14.69921875" style="42" customWidth="1"/>
    <col min="11268" max="11268" width="10.59765625" style="42" customWidth="1"/>
    <col min="11269" max="11269" width="9.398437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7.09765625" style="42" customWidth="1"/>
    <col min="11523" max="11523" width="14.69921875" style="42" customWidth="1"/>
    <col min="11524" max="11524" width="10.59765625" style="42" customWidth="1"/>
    <col min="11525" max="11525" width="9.398437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7.09765625" style="42" customWidth="1"/>
    <col min="11779" max="11779" width="14.69921875" style="42" customWidth="1"/>
    <col min="11780" max="11780" width="10.59765625" style="42" customWidth="1"/>
    <col min="11781" max="11781" width="9.398437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7.09765625" style="42" customWidth="1"/>
    <col min="12035" max="12035" width="14.69921875" style="42" customWidth="1"/>
    <col min="12036" max="12036" width="10.59765625" style="42" customWidth="1"/>
    <col min="12037" max="12037" width="9.398437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7.09765625" style="42" customWidth="1"/>
    <col min="12291" max="12291" width="14.69921875" style="42" customWidth="1"/>
    <col min="12292" max="12292" width="10.59765625" style="42" customWidth="1"/>
    <col min="12293" max="12293" width="9.398437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7.09765625" style="42" customWidth="1"/>
    <col min="12547" max="12547" width="14.69921875" style="42" customWidth="1"/>
    <col min="12548" max="12548" width="10.59765625" style="42" customWidth="1"/>
    <col min="12549" max="12549" width="9.398437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7.09765625" style="42" customWidth="1"/>
    <col min="12803" max="12803" width="14.69921875" style="42" customWidth="1"/>
    <col min="12804" max="12804" width="10.59765625" style="42" customWidth="1"/>
    <col min="12805" max="12805" width="9.398437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7.09765625" style="42" customWidth="1"/>
    <col min="13059" max="13059" width="14.69921875" style="42" customWidth="1"/>
    <col min="13060" max="13060" width="10.59765625" style="42" customWidth="1"/>
    <col min="13061" max="13061" width="9.398437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7.09765625" style="42" customWidth="1"/>
    <col min="13315" max="13315" width="14.69921875" style="42" customWidth="1"/>
    <col min="13316" max="13316" width="10.59765625" style="42" customWidth="1"/>
    <col min="13317" max="13317" width="9.398437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7.09765625" style="42" customWidth="1"/>
    <col min="13571" max="13571" width="14.69921875" style="42" customWidth="1"/>
    <col min="13572" max="13572" width="10.59765625" style="42" customWidth="1"/>
    <col min="13573" max="13573" width="9.398437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7.09765625" style="42" customWidth="1"/>
    <col min="13827" max="13827" width="14.69921875" style="42" customWidth="1"/>
    <col min="13828" max="13828" width="10.59765625" style="42" customWidth="1"/>
    <col min="13829" max="13829" width="9.398437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7.09765625" style="42" customWidth="1"/>
    <col min="14083" max="14083" width="14.69921875" style="42" customWidth="1"/>
    <col min="14084" max="14084" width="10.59765625" style="42" customWidth="1"/>
    <col min="14085" max="14085" width="9.398437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7.09765625" style="42" customWidth="1"/>
    <col min="14339" max="14339" width="14.69921875" style="42" customWidth="1"/>
    <col min="14340" max="14340" width="10.59765625" style="42" customWidth="1"/>
    <col min="14341" max="14341" width="9.398437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7.09765625" style="42" customWidth="1"/>
    <col min="14595" max="14595" width="14.69921875" style="42" customWidth="1"/>
    <col min="14596" max="14596" width="10.59765625" style="42" customWidth="1"/>
    <col min="14597" max="14597" width="9.398437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7.09765625" style="42" customWidth="1"/>
    <col min="14851" max="14851" width="14.69921875" style="42" customWidth="1"/>
    <col min="14852" max="14852" width="10.59765625" style="42" customWidth="1"/>
    <col min="14853" max="14853" width="9.398437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7.09765625" style="42" customWidth="1"/>
    <col min="15107" max="15107" width="14.69921875" style="42" customWidth="1"/>
    <col min="15108" max="15108" width="10.59765625" style="42" customWidth="1"/>
    <col min="15109" max="15109" width="9.398437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7.09765625" style="42" customWidth="1"/>
    <col min="15363" max="15363" width="14.69921875" style="42" customWidth="1"/>
    <col min="15364" max="15364" width="10.59765625" style="42" customWidth="1"/>
    <col min="15365" max="15365" width="9.398437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7.09765625" style="42" customWidth="1"/>
    <col min="15619" max="15619" width="14.69921875" style="42" customWidth="1"/>
    <col min="15620" max="15620" width="10.59765625" style="42" customWidth="1"/>
    <col min="15621" max="15621" width="9.398437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7.09765625" style="42" customWidth="1"/>
    <col min="15875" max="15875" width="14.69921875" style="42" customWidth="1"/>
    <col min="15876" max="15876" width="10.59765625" style="42" customWidth="1"/>
    <col min="15877" max="15877" width="9.398437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7.09765625" style="42" customWidth="1"/>
    <col min="16131" max="16131" width="14.69921875" style="42" customWidth="1"/>
    <col min="16132" max="16132" width="10.59765625" style="42" customWidth="1"/>
    <col min="16133" max="16133" width="9.398437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50" customFormat="1" ht="48.75" customHeight="1" x14ac:dyDescent="0.25">
      <c r="A2" s="75" t="s">
        <v>1</v>
      </c>
      <c r="B2" s="75"/>
      <c r="C2" s="75"/>
      <c r="D2" s="75" t="s">
        <v>2</v>
      </c>
      <c r="E2" s="75"/>
      <c r="F2" s="75"/>
      <c r="G2" s="75"/>
      <c r="H2" s="75"/>
    </row>
    <row r="3" spans="1:8" s="50"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172</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5</v>
      </c>
      <c r="C9" s="78"/>
      <c r="D9" s="78"/>
      <c r="E9" s="78"/>
      <c r="F9" s="78"/>
      <c r="G9" s="78"/>
      <c r="H9" s="78"/>
    </row>
    <row r="10" spans="1:8" s="4" customFormat="1" ht="20.100000000000001" customHeight="1" x14ac:dyDescent="0.25">
      <c r="B10" s="52" t="s">
        <v>165</v>
      </c>
      <c r="C10" s="52">
        <v>60200000602</v>
      </c>
      <c r="D10" s="52"/>
      <c r="E10" s="52"/>
      <c r="F10" s="52"/>
      <c r="G10" s="52"/>
      <c r="H10" s="52"/>
    </row>
    <row r="11" spans="1:8" s="4" customFormat="1" ht="12" customHeight="1" x14ac:dyDescent="0.25">
      <c r="B11" s="52"/>
      <c r="C11" s="52"/>
    </row>
    <row r="12" spans="1:8" s="50" customFormat="1" ht="52.5" customHeight="1" x14ac:dyDescent="0.25">
      <c r="A12" s="53" t="s">
        <v>7</v>
      </c>
      <c r="B12" s="79" t="s">
        <v>8</v>
      </c>
      <c r="C12" s="79"/>
      <c r="D12" s="79"/>
      <c r="E12" s="53" t="s">
        <v>9</v>
      </c>
      <c r="F12" s="51" t="s">
        <v>10</v>
      </c>
      <c r="G12" s="51" t="s">
        <v>11</v>
      </c>
      <c r="H12" s="53" t="s">
        <v>12</v>
      </c>
    </row>
    <row r="13" spans="1:8" s="6" customFormat="1" ht="16.5" customHeight="1" x14ac:dyDescent="0.25">
      <c r="A13" s="5" t="s">
        <v>13</v>
      </c>
      <c r="B13" s="80" t="s">
        <v>14</v>
      </c>
      <c r="C13" s="81"/>
      <c r="D13" s="82"/>
      <c r="E13" s="5" t="s">
        <v>15</v>
      </c>
      <c r="F13" s="5" t="s">
        <v>16</v>
      </c>
      <c r="G13" s="5" t="s">
        <v>17</v>
      </c>
      <c r="H13" s="5" t="s">
        <v>18</v>
      </c>
    </row>
    <row r="14" spans="1:8" s="50" customFormat="1" ht="93.75" customHeight="1" x14ac:dyDescent="0.25">
      <c r="A14" s="53" t="s">
        <v>19</v>
      </c>
      <c r="B14" s="83" t="s">
        <v>20</v>
      </c>
      <c r="C14" s="83"/>
      <c r="D14" s="83"/>
      <c r="E14" s="7">
        <f>E15+E19+E25+E28</f>
        <v>20</v>
      </c>
      <c r="F14" s="8">
        <f>ROUND(F15+F19+F25+F28,1)</f>
        <v>20</v>
      </c>
      <c r="G14" s="9">
        <f>ROUND(G15+G19+G25+G28,1)</f>
        <v>20</v>
      </c>
      <c r="H14" s="53"/>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50" customFormat="1" ht="27.75" customHeight="1" x14ac:dyDescent="0.25">
      <c r="A32" s="53" t="s">
        <v>50</v>
      </c>
      <c r="B32" s="87" t="s">
        <v>51</v>
      </c>
      <c r="C32" s="88"/>
      <c r="D32" s="89"/>
      <c r="E32" s="7">
        <f>E33+E35+E37+E39+E41+E43</f>
        <v>20</v>
      </c>
      <c r="F32" s="8">
        <f>ROUND(F33+F35+F37+F39+F41+F43,1)</f>
        <v>10</v>
      </c>
      <c r="G32" s="9">
        <f>ROUND(G33+G35+G37+G39+G41+G43,1)</f>
        <v>0</v>
      </c>
      <c r="H32" s="53"/>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f>IF(F42&gt;8,"8",F42)</f>
        <v>0</v>
      </c>
      <c r="G41" s="9">
        <f>G42</f>
        <v>0</v>
      </c>
      <c r="H41" s="10"/>
    </row>
    <row r="42" spans="1:8" s="11" customFormat="1" ht="127.5" customHeight="1" x14ac:dyDescent="0.25">
      <c r="A42" s="10"/>
      <c r="B42" s="72" t="s">
        <v>137</v>
      </c>
      <c r="C42" s="73"/>
      <c r="D42" s="74"/>
      <c r="E42" s="7"/>
      <c r="F42" s="13"/>
      <c r="G42" s="9"/>
      <c r="H42" s="10"/>
    </row>
    <row r="43" spans="1:8" s="11" customFormat="1" ht="45" customHeight="1" x14ac:dyDescent="0.25">
      <c r="A43" s="10">
        <v>10</v>
      </c>
      <c r="B43" s="84" t="s">
        <v>114</v>
      </c>
      <c r="C43" s="85"/>
      <c r="D43" s="86"/>
      <c r="E43" s="7">
        <v>5</v>
      </c>
      <c r="F43" s="8">
        <f>IF(F44&gt;5,"5",F44)</f>
        <v>3</v>
      </c>
      <c r="G43" s="9">
        <f>G44</f>
        <v>0</v>
      </c>
      <c r="H43" s="10"/>
    </row>
    <row r="44" spans="1:8" s="11" customFormat="1" ht="156.75" customHeight="1" x14ac:dyDescent="0.25">
      <c r="A44" s="10"/>
      <c r="B44" s="72" t="s">
        <v>115</v>
      </c>
      <c r="C44" s="73"/>
      <c r="D44" s="74"/>
      <c r="E44" s="7"/>
      <c r="F44" s="13">
        <v>3</v>
      </c>
      <c r="G44" s="9"/>
      <c r="H44" s="10"/>
    </row>
    <row r="45" spans="1:8" s="50" customFormat="1" ht="61.5" customHeight="1" x14ac:dyDescent="0.25">
      <c r="A45" s="53" t="s">
        <v>65</v>
      </c>
      <c r="B45" s="84" t="s">
        <v>66</v>
      </c>
      <c r="C45" s="85"/>
      <c r="D45" s="86"/>
      <c r="E45" s="7">
        <v>60</v>
      </c>
      <c r="F45" s="8">
        <f>SUM(F46:F51)</f>
        <v>60</v>
      </c>
      <c r="G45" s="9">
        <f>SUM(G46:G51)</f>
        <v>0</v>
      </c>
      <c r="H45" s="53"/>
    </row>
    <row r="46" spans="1:8" s="11" customFormat="1" ht="26.25" customHeight="1" x14ac:dyDescent="0.25">
      <c r="A46" s="10"/>
      <c r="B46" s="91" t="s">
        <v>67</v>
      </c>
      <c r="C46" s="92"/>
      <c r="D46" s="93"/>
      <c r="E46" s="12">
        <v>60</v>
      </c>
      <c r="F46" s="10">
        <v>60</v>
      </c>
      <c r="G46" s="12"/>
      <c r="H46" s="10"/>
    </row>
    <row r="47" spans="1:8" s="11" customFormat="1" ht="26.25" customHeight="1" x14ac:dyDescent="0.25">
      <c r="A47" s="10"/>
      <c r="B47" s="91" t="s">
        <v>68</v>
      </c>
      <c r="C47" s="92"/>
      <c r="D47" s="93"/>
      <c r="E47" s="12">
        <v>50</v>
      </c>
      <c r="F47" s="10"/>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50" customFormat="1" ht="24" customHeight="1" x14ac:dyDescent="0.25">
      <c r="A52" s="53"/>
      <c r="B52" s="94" t="s">
        <v>73</v>
      </c>
      <c r="C52" s="95"/>
      <c r="D52" s="96"/>
      <c r="E52" s="21">
        <f>E14+E32+E45</f>
        <v>100</v>
      </c>
      <c r="F52" s="21">
        <f>F14+F32+F45</f>
        <v>90</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90</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51" t="s">
        <v>81</v>
      </c>
      <c r="F58" s="51" t="s">
        <v>82</v>
      </c>
      <c r="G58" s="51" t="s">
        <v>83</v>
      </c>
      <c r="H58" s="51" t="s">
        <v>84</v>
      </c>
    </row>
    <row r="59" spans="1:8" ht="33.9" customHeight="1" x14ac:dyDescent="0.25">
      <c r="A59" s="112" t="s">
        <v>85</v>
      </c>
      <c r="B59" s="113"/>
      <c r="C59" s="114"/>
      <c r="D59" s="10" t="s">
        <v>86</v>
      </c>
      <c r="E59" s="12">
        <f>IF(AND(90&lt;=F54,F54&lt;100),F54,"")</f>
        <v>90</v>
      </c>
      <c r="F59" s="18" t="str">
        <f>IF(AND(90&lt;=G54,G54&lt;=100),G54,"")</f>
        <v/>
      </c>
      <c r="G59" s="26" t="str">
        <f t="shared" ref="G59:H62" si="0">IF(ISNUMBER(E59)=TRUE,"X","")</f>
        <v>X</v>
      </c>
      <c r="H59" s="26" t="str">
        <f t="shared" si="0"/>
        <v/>
      </c>
    </row>
    <row r="60" spans="1:8" ht="45.75" customHeight="1" x14ac:dyDescent="0.25">
      <c r="A60" s="112" t="s">
        <v>87</v>
      </c>
      <c r="B60" s="113"/>
      <c r="C60" s="114"/>
      <c r="D60" s="10" t="s">
        <v>88</v>
      </c>
      <c r="E60" s="12" t="str">
        <f>IF(AND(75&lt;=F54,F54&lt;90),F54,"")</f>
        <v/>
      </c>
      <c r="F60" s="18" t="str">
        <f>IF(AND(75&lt;=G54,G54&lt;90),G54,"")</f>
        <v/>
      </c>
      <c r="G60" s="26" t="str">
        <f t="shared" si="0"/>
        <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50"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2" right="0.2" top="0.2" bottom="0.62" header="0.13149606299212599" footer="0.16"/>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D68" sqref="D68"/>
    </sheetView>
  </sheetViews>
  <sheetFormatPr defaultRowHeight="15.6" x14ac:dyDescent="0.25"/>
  <cols>
    <col min="1" max="1" width="5.3984375" style="42" bestFit="1" customWidth="1"/>
    <col min="2" max="2" width="22" style="1" customWidth="1"/>
    <col min="3" max="3" width="13.09765625" style="42" customWidth="1"/>
    <col min="4" max="4" width="13.8984375" style="42" customWidth="1"/>
    <col min="5" max="5" width="11.5976562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2" style="42" customWidth="1"/>
    <col min="259" max="259" width="13.09765625" style="42" customWidth="1"/>
    <col min="260" max="260" width="13.8984375" style="42" customWidth="1"/>
    <col min="261" max="261" width="11.5976562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2" style="42" customWidth="1"/>
    <col min="515" max="515" width="13.09765625" style="42" customWidth="1"/>
    <col min="516" max="516" width="13.8984375" style="42" customWidth="1"/>
    <col min="517" max="517" width="11.5976562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2" style="42" customWidth="1"/>
    <col min="771" max="771" width="13.09765625" style="42" customWidth="1"/>
    <col min="772" max="772" width="13.8984375" style="42" customWidth="1"/>
    <col min="773" max="773" width="11.5976562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2" style="42" customWidth="1"/>
    <col min="1027" max="1027" width="13.09765625" style="42" customWidth="1"/>
    <col min="1028" max="1028" width="13.8984375" style="42" customWidth="1"/>
    <col min="1029" max="1029" width="11.5976562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2" style="42" customWidth="1"/>
    <col min="1283" max="1283" width="13.09765625" style="42" customWidth="1"/>
    <col min="1284" max="1284" width="13.8984375" style="42" customWidth="1"/>
    <col min="1285" max="1285" width="11.5976562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2" style="42" customWidth="1"/>
    <col min="1539" max="1539" width="13.09765625" style="42" customWidth="1"/>
    <col min="1540" max="1540" width="13.8984375" style="42" customWidth="1"/>
    <col min="1541" max="1541" width="11.5976562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2" style="42" customWidth="1"/>
    <col min="1795" max="1795" width="13.09765625" style="42" customWidth="1"/>
    <col min="1796" max="1796" width="13.8984375" style="42" customWidth="1"/>
    <col min="1797" max="1797" width="11.5976562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2" style="42" customWidth="1"/>
    <col min="2051" max="2051" width="13.09765625" style="42" customWidth="1"/>
    <col min="2052" max="2052" width="13.8984375" style="42" customWidth="1"/>
    <col min="2053" max="2053" width="11.5976562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2" style="42" customWidth="1"/>
    <col min="2307" max="2307" width="13.09765625" style="42" customWidth="1"/>
    <col min="2308" max="2308" width="13.8984375" style="42" customWidth="1"/>
    <col min="2309" max="2309" width="11.5976562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2" style="42" customWidth="1"/>
    <col min="2563" max="2563" width="13.09765625" style="42" customWidth="1"/>
    <col min="2564" max="2564" width="13.8984375" style="42" customWidth="1"/>
    <col min="2565" max="2565" width="11.5976562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2" style="42" customWidth="1"/>
    <col min="2819" max="2819" width="13.09765625" style="42" customWidth="1"/>
    <col min="2820" max="2820" width="13.8984375" style="42" customWidth="1"/>
    <col min="2821" max="2821" width="11.5976562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2" style="42" customWidth="1"/>
    <col min="3075" max="3075" width="13.09765625" style="42" customWidth="1"/>
    <col min="3076" max="3076" width="13.8984375" style="42" customWidth="1"/>
    <col min="3077" max="3077" width="11.5976562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2" style="42" customWidth="1"/>
    <col min="3331" max="3331" width="13.09765625" style="42" customWidth="1"/>
    <col min="3332" max="3332" width="13.8984375" style="42" customWidth="1"/>
    <col min="3333" max="3333" width="11.5976562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2" style="42" customWidth="1"/>
    <col min="3587" max="3587" width="13.09765625" style="42" customWidth="1"/>
    <col min="3588" max="3588" width="13.8984375" style="42" customWidth="1"/>
    <col min="3589" max="3589" width="11.5976562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2" style="42" customWidth="1"/>
    <col min="3843" max="3843" width="13.09765625" style="42" customWidth="1"/>
    <col min="3844" max="3844" width="13.8984375" style="42" customWidth="1"/>
    <col min="3845" max="3845" width="11.5976562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2" style="42" customWidth="1"/>
    <col min="4099" max="4099" width="13.09765625" style="42" customWidth="1"/>
    <col min="4100" max="4100" width="13.8984375" style="42" customWidth="1"/>
    <col min="4101" max="4101" width="11.5976562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2" style="42" customWidth="1"/>
    <col min="4355" max="4355" width="13.09765625" style="42" customWidth="1"/>
    <col min="4356" max="4356" width="13.8984375" style="42" customWidth="1"/>
    <col min="4357" max="4357" width="11.5976562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2" style="42" customWidth="1"/>
    <col min="4611" max="4611" width="13.09765625" style="42" customWidth="1"/>
    <col min="4612" max="4612" width="13.8984375" style="42" customWidth="1"/>
    <col min="4613" max="4613" width="11.5976562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2" style="42" customWidth="1"/>
    <col min="4867" max="4867" width="13.09765625" style="42" customWidth="1"/>
    <col min="4868" max="4868" width="13.8984375" style="42" customWidth="1"/>
    <col min="4869" max="4869" width="11.5976562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2" style="42" customWidth="1"/>
    <col min="5123" max="5123" width="13.09765625" style="42" customWidth="1"/>
    <col min="5124" max="5124" width="13.8984375" style="42" customWidth="1"/>
    <col min="5125" max="5125" width="11.5976562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2" style="42" customWidth="1"/>
    <col min="5379" max="5379" width="13.09765625" style="42" customWidth="1"/>
    <col min="5380" max="5380" width="13.8984375" style="42" customWidth="1"/>
    <col min="5381" max="5381" width="11.5976562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2" style="42" customWidth="1"/>
    <col min="5635" max="5635" width="13.09765625" style="42" customWidth="1"/>
    <col min="5636" max="5636" width="13.8984375" style="42" customWidth="1"/>
    <col min="5637" max="5637" width="11.5976562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2" style="42" customWidth="1"/>
    <col min="5891" max="5891" width="13.09765625" style="42" customWidth="1"/>
    <col min="5892" max="5892" width="13.8984375" style="42" customWidth="1"/>
    <col min="5893" max="5893" width="11.5976562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2" style="42" customWidth="1"/>
    <col min="6147" max="6147" width="13.09765625" style="42" customWidth="1"/>
    <col min="6148" max="6148" width="13.8984375" style="42" customWidth="1"/>
    <col min="6149" max="6149" width="11.5976562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2" style="42" customWidth="1"/>
    <col min="6403" max="6403" width="13.09765625" style="42" customWidth="1"/>
    <col min="6404" max="6404" width="13.8984375" style="42" customWidth="1"/>
    <col min="6405" max="6405" width="11.5976562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2" style="42" customWidth="1"/>
    <col min="6659" max="6659" width="13.09765625" style="42" customWidth="1"/>
    <col min="6660" max="6660" width="13.8984375" style="42" customWidth="1"/>
    <col min="6661" max="6661" width="11.5976562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2" style="42" customWidth="1"/>
    <col min="6915" max="6915" width="13.09765625" style="42" customWidth="1"/>
    <col min="6916" max="6916" width="13.8984375" style="42" customWidth="1"/>
    <col min="6917" max="6917" width="11.5976562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2" style="42" customWidth="1"/>
    <col min="7171" max="7171" width="13.09765625" style="42" customWidth="1"/>
    <col min="7172" max="7172" width="13.8984375" style="42" customWidth="1"/>
    <col min="7173" max="7173" width="11.5976562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2" style="42" customWidth="1"/>
    <col min="7427" max="7427" width="13.09765625" style="42" customWidth="1"/>
    <col min="7428" max="7428" width="13.8984375" style="42" customWidth="1"/>
    <col min="7429" max="7429" width="11.5976562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2" style="42" customWidth="1"/>
    <col min="7683" max="7683" width="13.09765625" style="42" customWidth="1"/>
    <col min="7684" max="7684" width="13.8984375" style="42" customWidth="1"/>
    <col min="7685" max="7685" width="11.5976562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2" style="42" customWidth="1"/>
    <col min="7939" max="7939" width="13.09765625" style="42" customWidth="1"/>
    <col min="7940" max="7940" width="13.8984375" style="42" customWidth="1"/>
    <col min="7941" max="7941" width="11.5976562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2" style="42" customWidth="1"/>
    <col min="8195" max="8195" width="13.09765625" style="42" customWidth="1"/>
    <col min="8196" max="8196" width="13.8984375" style="42" customWidth="1"/>
    <col min="8197" max="8197" width="11.5976562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2" style="42" customWidth="1"/>
    <col min="8451" max="8451" width="13.09765625" style="42" customWidth="1"/>
    <col min="8452" max="8452" width="13.8984375" style="42" customWidth="1"/>
    <col min="8453" max="8453" width="11.5976562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2" style="42" customWidth="1"/>
    <col min="8707" max="8707" width="13.09765625" style="42" customWidth="1"/>
    <col min="8708" max="8708" width="13.8984375" style="42" customWidth="1"/>
    <col min="8709" max="8709" width="11.5976562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2" style="42" customWidth="1"/>
    <col min="8963" max="8963" width="13.09765625" style="42" customWidth="1"/>
    <col min="8964" max="8964" width="13.8984375" style="42" customWidth="1"/>
    <col min="8965" max="8965" width="11.5976562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2" style="42" customWidth="1"/>
    <col min="9219" max="9219" width="13.09765625" style="42" customWidth="1"/>
    <col min="9220" max="9220" width="13.8984375" style="42" customWidth="1"/>
    <col min="9221" max="9221" width="11.5976562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2" style="42" customWidth="1"/>
    <col min="9475" max="9475" width="13.09765625" style="42" customWidth="1"/>
    <col min="9476" max="9476" width="13.8984375" style="42" customWidth="1"/>
    <col min="9477" max="9477" width="11.5976562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2" style="42" customWidth="1"/>
    <col min="9731" max="9731" width="13.09765625" style="42" customWidth="1"/>
    <col min="9732" max="9732" width="13.8984375" style="42" customWidth="1"/>
    <col min="9733" max="9733" width="11.5976562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2" style="42" customWidth="1"/>
    <col min="9987" max="9987" width="13.09765625" style="42" customWidth="1"/>
    <col min="9988" max="9988" width="13.8984375" style="42" customWidth="1"/>
    <col min="9989" max="9989" width="11.5976562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2" style="42" customWidth="1"/>
    <col min="10243" max="10243" width="13.09765625" style="42" customWidth="1"/>
    <col min="10244" max="10244" width="13.8984375" style="42" customWidth="1"/>
    <col min="10245" max="10245" width="11.5976562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2" style="42" customWidth="1"/>
    <col min="10499" max="10499" width="13.09765625" style="42" customWidth="1"/>
    <col min="10500" max="10500" width="13.8984375" style="42" customWidth="1"/>
    <col min="10501" max="10501" width="11.5976562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2" style="42" customWidth="1"/>
    <col min="10755" max="10755" width="13.09765625" style="42" customWidth="1"/>
    <col min="10756" max="10756" width="13.8984375" style="42" customWidth="1"/>
    <col min="10757" max="10757" width="11.5976562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2" style="42" customWidth="1"/>
    <col min="11011" max="11011" width="13.09765625" style="42" customWidth="1"/>
    <col min="11012" max="11012" width="13.8984375" style="42" customWidth="1"/>
    <col min="11013" max="11013" width="11.5976562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2" style="42" customWidth="1"/>
    <col min="11267" max="11267" width="13.09765625" style="42" customWidth="1"/>
    <col min="11268" max="11268" width="13.8984375" style="42" customWidth="1"/>
    <col min="11269" max="11269" width="11.5976562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2" style="42" customWidth="1"/>
    <col min="11523" max="11523" width="13.09765625" style="42" customWidth="1"/>
    <col min="11524" max="11524" width="13.8984375" style="42" customWidth="1"/>
    <col min="11525" max="11525" width="11.5976562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2" style="42" customWidth="1"/>
    <col min="11779" max="11779" width="13.09765625" style="42" customWidth="1"/>
    <col min="11780" max="11780" width="13.8984375" style="42" customWidth="1"/>
    <col min="11781" max="11781" width="11.5976562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2" style="42" customWidth="1"/>
    <col min="12035" max="12035" width="13.09765625" style="42" customWidth="1"/>
    <col min="12036" max="12036" width="13.8984375" style="42" customWidth="1"/>
    <col min="12037" max="12037" width="11.5976562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2" style="42" customWidth="1"/>
    <col min="12291" max="12291" width="13.09765625" style="42" customWidth="1"/>
    <col min="12292" max="12292" width="13.8984375" style="42" customWidth="1"/>
    <col min="12293" max="12293" width="11.5976562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2" style="42" customWidth="1"/>
    <col min="12547" max="12547" width="13.09765625" style="42" customWidth="1"/>
    <col min="12548" max="12548" width="13.8984375" style="42" customWidth="1"/>
    <col min="12549" max="12549" width="11.5976562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2" style="42" customWidth="1"/>
    <col min="12803" max="12803" width="13.09765625" style="42" customWidth="1"/>
    <col min="12804" max="12804" width="13.8984375" style="42" customWidth="1"/>
    <col min="12805" max="12805" width="11.5976562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2" style="42" customWidth="1"/>
    <col min="13059" max="13059" width="13.09765625" style="42" customWidth="1"/>
    <col min="13060" max="13060" width="13.8984375" style="42" customWidth="1"/>
    <col min="13061" max="13061" width="11.5976562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2" style="42" customWidth="1"/>
    <col min="13315" max="13315" width="13.09765625" style="42" customWidth="1"/>
    <col min="13316" max="13316" width="13.8984375" style="42" customWidth="1"/>
    <col min="13317" max="13317" width="11.5976562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2" style="42" customWidth="1"/>
    <col min="13571" max="13571" width="13.09765625" style="42" customWidth="1"/>
    <col min="13572" max="13572" width="13.8984375" style="42" customWidth="1"/>
    <col min="13573" max="13573" width="11.5976562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2" style="42" customWidth="1"/>
    <col min="13827" max="13827" width="13.09765625" style="42" customWidth="1"/>
    <col min="13828" max="13828" width="13.8984375" style="42" customWidth="1"/>
    <col min="13829" max="13829" width="11.5976562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2" style="42" customWidth="1"/>
    <col min="14083" max="14083" width="13.09765625" style="42" customWidth="1"/>
    <col min="14084" max="14084" width="13.8984375" style="42" customWidth="1"/>
    <col min="14085" max="14085" width="11.5976562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2" style="42" customWidth="1"/>
    <col min="14339" max="14339" width="13.09765625" style="42" customWidth="1"/>
    <col min="14340" max="14340" width="13.8984375" style="42" customWidth="1"/>
    <col min="14341" max="14341" width="11.5976562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2" style="42" customWidth="1"/>
    <col min="14595" max="14595" width="13.09765625" style="42" customWidth="1"/>
    <col min="14596" max="14596" width="13.8984375" style="42" customWidth="1"/>
    <col min="14597" max="14597" width="11.5976562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2" style="42" customWidth="1"/>
    <col min="14851" max="14851" width="13.09765625" style="42" customWidth="1"/>
    <col min="14852" max="14852" width="13.8984375" style="42" customWidth="1"/>
    <col min="14853" max="14853" width="11.5976562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2" style="42" customWidth="1"/>
    <col min="15107" max="15107" width="13.09765625" style="42" customWidth="1"/>
    <col min="15108" max="15108" width="13.8984375" style="42" customWidth="1"/>
    <col min="15109" max="15109" width="11.5976562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2" style="42" customWidth="1"/>
    <col min="15363" max="15363" width="13.09765625" style="42" customWidth="1"/>
    <col min="15364" max="15364" width="13.8984375" style="42" customWidth="1"/>
    <col min="15365" max="15365" width="11.5976562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2" style="42" customWidth="1"/>
    <col min="15619" max="15619" width="13.09765625" style="42" customWidth="1"/>
    <col min="15620" max="15620" width="13.8984375" style="42" customWidth="1"/>
    <col min="15621" max="15621" width="11.5976562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2" style="42" customWidth="1"/>
    <col min="15875" max="15875" width="13.09765625" style="42" customWidth="1"/>
    <col min="15876" max="15876" width="13.8984375" style="42" customWidth="1"/>
    <col min="15877" max="15877" width="11.5976562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2" style="42" customWidth="1"/>
    <col min="16131" max="16131" width="13.09765625" style="42" customWidth="1"/>
    <col min="16132" max="16132" width="13.8984375" style="42" customWidth="1"/>
    <col min="16133" max="16133" width="11.5976562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50" customFormat="1" ht="48.75" customHeight="1" x14ac:dyDescent="0.25">
      <c r="A2" s="75" t="s">
        <v>1</v>
      </c>
      <c r="B2" s="75"/>
      <c r="C2" s="75"/>
      <c r="D2" s="75" t="s">
        <v>2</v>
      </c>
      <c r="E2" s="75"/>
      <c r="F2" s="75"/>
      <c r="G2" s="75"/>
      <c r="H2" s="75"/>
    </row>
    <row r="3" spans="1:8" s="50"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173</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120</v>
      </c>
      <c r="C9" s="78"/>
      <c r="D9" s="78"/>
      <c r="E9" s="78"/>
      <c r="F9" s="78"/>
      <c r="G9" s="78"/>
      <c r="H9" s="78"/>
    </row>
    <row r="10" spans="1:8" s="4" customFormat="1" ht="20.100000000000001" customHeight="1" x14ac:dyDescent="0.3">
      <c r="B10" s="52" t="s">
        <v>6</v>
      </c>
      <c r="C10" s="56" t="s">
        <v>174</v>
      </c>
      <c r="D10" s="52"/>
      <c r="E10" s="52"/>
      <c r="F10" s="52"/>
      <c r="G10" s="52"/>
      <c r="H10" s="52"/>
    </row>
    <row r="11" spans="1:8" s="4" customFormat="1" ht="12" customHeight="1" x14ac:dyDescent="0.25">
      <c r="B11" s="52"/>
      <c r="C11" s="52"/>
    </row>
    <row r="12" spans="1:8" s="50" customFormat="1" ht="52.5" customHeight="1" x14ac:dyDescent="0.25">
      <c r="A12" s="53" t="s">
        <v>7</v>
      </c>
      <c r="B12" s="79" t="s">
        <v>8</v>
      </c>
      <c r="C12" s="79"/>
      <c r="D12" s="79"/>
      <c r="E12" s="53" t="s">
        <v>9</v>
      </c>
      <c r="F12" s="51" t="s">
        <v>10</v>
      </c>
      <c r="G12" s="51" t="s">
        <v>11</v>
      </c>
      <c r="H12" s="53" t="s">
        <v>12</v>
      </c>
    </row>
    <row r="13" spans="1:8" s="6" customFormat="1" ht="16.5" customHeight="1" x14ac:dyDescent="0.25">
      <c r="A13" s="5" t="s">
        <v>13</v>
      </c>
      <c r="B13" s="80" t="s">
        <v>14</v>
      </c>
      <c r="C13" s="81"/>
      <c r="D13" s="82"/>
      <c r="E13" s="5" t="s">
        <v>15</v>
      </c>
      <c r="F13" s="5" t="s">
        <v>16</v>
      </c>
      <c r="G13" s="5" t="s">
        <v>17</v>
      </c>
      <c r="H13" s="5" t="s">
        <v>18</v>
      </c>
    </row>
    <row r="14" spans="1:8" s="50" customFormat="1" ht="93.75" customHeight="1" x14ac:dyDescent="0.25">
      <c r="A14" s="53" t="s">
        <v>19</v>
      </c>
      <c r="B14" s="83" t="s">
        <v>20</v>
      </c>
      <c r="C14" s="83"/>
      <c r="D14" s="83"/>
      <c r="E14" s="7">
        <f>E15+E19+E25+E28</f>
        <v>20</v>
      </c>
      <c r="F14" s="8">
        <f>ROUND(F15+F19+F25+F28,1)</f>
        <v>20</v>
      </c>
      <c r="G14" s="9">
        <f>ROUND(G15+G19+G25+G28,1)</f>
        <v>20</v>
      </c>
      <c r="H14" s="53"/>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50" customFormat="1" ht="27.75" customHeight="1" x14ac:dyDescent="0.25">
      <c r="A32" s="53" t="s">
        <v>50</v>
      </c>
      <c r="B32" s="87" t="s">
        <v>51</v>
      </c>
      <c r="C32" s="88"/>
      <c r="D32" s="89"/>
      <c r="E32" s="7">
        <f>E33+E35+E37+E39+E41+E43</f>
        <v>20</v>
      </c>
      <c r="F32" s="8">
        <f>ROUND(F33+F35+F37+F39+F41+F43,1)</f>
        <v>9</v>
      </c>
      <c r="G32" s="9">
        <f>ROUND(G33+G35+G37+G39+G41+G43,1)</f>
        <v>0</v>
      </c>
      <c r="H32" s="53"/>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120" t="s">
        <v>136</v>
      </c>
      <c r="C41" s="121"/>
      <c r="D41" s="122"/>
      <c r="E41" s="7">
        <v>8</v>
      </c>
      <c r="F41" s="8" t="str">
        <f>IF(F42&gt;=8,"8",IF(F42&lt;8,"0"))</f>
        <v>0</v>
      </c>
      <c r="G41" s="9">
        <f>G42</f>
        <v>0</v>
      </c>
      <c r="H41" s="10"/>
    </row>
    <row r="42" spans="1:8" s="11" customFormat="1" ht="127.5" customHeight="1" x14ac:dyDescent="0.25">
      <c r="A42" s="10"/>
      <c r="B42" s="72" t="s">
        <v>137</v>
      </c>
      <c r="C42" s="73"/>
      <c r="D42" s="74"/>
      <c r="E42" s="7"/>
      <c r="F42" s="13"/>
      <c r="G42" s="9"/>
      <c r="H42" s="10"/>
    </row>
    <row r="43" spans="1:8" s="11" customFormat="1" ht="45" customHeight="1" x14ac:dyDescent="0.25">
      <c r="A43" s="10">
        <v>10</v>
      </c>
      <c r="B43" s="84" t="s">
        <v>114</v>
      </c>
      <c r="C43" s="85"/>
      <c r="D43" s="86"/>
      <c r="E43" s="7">
        <v>5</v>
      </c>
      <c r="F43" s="8">
        <f>IF(F44&gt;5,"5",F44)</f>
        <v>2</v>
      </c>
      <c r="G43" s="9">
        <f>G44</f>
        <v>0</v>
      </c>
      <c r="H43" s="10"/>
    </row>
    <row r="44" spans="1:8" s="11" customFormat="1" ht="156.75" customHeight="1" x14ac:dyDescent="0.25">
      <c r="A44" s="10"/>
      <c r="B44" s="72" t="s">
        <v>115</v>
      </c>
      <c r="C44" s="73"/>
      <c r="D44" s="74"/>
      <c r="E44" s="7"/>
      <c r="F44" s="13">
        <v>2</v>
      </c>
      <c r="G44" s="9"/>
      <c r="H44" s="10"/>
    </row>
    <row r="45" spans="1:8" s="50" customFormat="1" ht="61.5" customHeight="1" x14ac:dyDescent="0.25">
      <c r="A45" s="53" t="s">
        <v>65</v>
      </c>
      <c r="B45" s="84" t="s">
        <v>66</v>
      </c>
      <c r="C45" s="85"/>
      <c r="D45" s="86"/>
      <c r="E45" s="7">
        <v>60</v>
      </c>
      <c r="F45" s="8">
        <f>SUM(F46:F51)</f>
        <v>50</v>
      </c>
      <c r="G45" s="9">
        <f>SUM(G46:G51)</f>
        <v>0</v>
      </c>
      <c r="H45" s="53"/>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50" customFormat="1" ht="24" customHeight="1" x14ac:dyDescent="0.25">
      <c r="A52" s="53"/>
      <c r="B52" s="94" t="s">
        <v>73</v>
      </c>
      <c r="C52" s="95"/>
      <c r="D52" s="96"/>
      <c r="E52" s="21">
        <f>E14+E32+E45</f>
        <v>100</v>
      </c>
      <c r="F52" s="21">
        <f>F14+F32+F45</f>
        <v>79</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79</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51" t="s">
        <v>81</v>
      </c>
      <c r="F58" s="51" t="s">
        <v>82</v>
      </c>
      <c r="G58" s="51" t="s">
        <v>83</v>
      </c>
      <c r="H58" s="51"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79</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175</v>
      </c>
      <c r="E64" s="115"/>
      <c r="F64" s="115"/>
      <c r="G64" s="115"/>
      <c r="H64" s="115"/>
    </row>
    <row r="65" spans="2:8" s="50" customFormat="1" ht="35.25" customHeight="1" x14ac:dyDescent="0.25">
      <c r="D65" s="31"/>
      <c r="E65" s="75" t="s">
        <v>94</v>
      </c>
      <c r="F65" s="75"/>
      <c r="G65" s="75"/>
      <c r="H65" s="75"/>
    </row>
    <row r="66" spans="2:8" x14ac:dyDescent="0.25">
      <c r="D66" s="32"/>
      <c r="E66" s="32"/>
      <c r="F66" s="32"/>
      <c r="G66" s="32"/>
      <c r="H66" s="32"/>
    </row>
    <row r="69" spans="2:8" x14ac:dyDescent="0.25">
      <c r="F69" s="57" t="s">
        <v>176</v>
      </c>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zoomScaleNormal="100" workbookViewId="0">
      <selection activeCell="K15" sqref="K15:K16"/>
    </sheetView>
  </sheetViews>
  <sheetFormatPr defaultRowHeight="15.6" x14ac:dyDescent="0.25"/>
  <cols>
    <col min="1" max="1" width="5.3984375" style="42" bestFit="1" customWidth="1"/>
    <col min="2" max="2" width="26.69921875" style="1" customWidth="1"/>
    <col min="3" max="3" width="13.296875" style="42" customWidth="1"/>
    <col min="4" max="4" width="10.59765625" style="42" customWidth="1"/>
    <col min="5" max="5" width="10.3984375" style="42" customWidth="1"/>
    <col min="6" max="6" width="10.59765625" style="42" customWidth="1"/>
    <col min="7" max="8" width="10.09765625" style="42" customWidth="1"/>
    <col min="9" max="9" width="2.59765625" style="42" customWidth="1"/>
    <col min="10" max="10" width="9.09765625" style="42"/>
    <col min="11" max="11" width="34.8984375" style="42" customWidth="1"/>
    <col min="12" max="256" width="9.09765625" style="42"/>
    <col min="257" max="257" width="5.3984375" style="42" bestFit="1" customWidth="1"/>
    <col min="258" max="258" width="26.69921875" style="42" customWidth="1"/>
    <col min="259" max="259" width="13.296875" style="42" customWidth="1"/>
    <col min="260" max="260" width="10.59765625" style="42" customWidth="1"/>
    <col min="261" max="261" width="10.3984375" style="42" customWidth="1"/>
    <col min="262" max="262" width="10.59765625" style="42" customWidth="1"/>
    <col min="263" max="264" width="10.09765625" style="42" customWidth="1"/>
    <col min="265" max="265" width="2.59765625" style="42" customWidth="1"/>
    <col min="266" max="266" width="9.09765625" style="42"/>
    <col min="267" max="267" width="34.8984375" style="42" customWidth="1"/>
    <col min="268" max="512" width="9.09765625" style="42"/>
    <col min="513" max="513" width="5.3984375" style="42" bestFit="1" customWidth="1"/>
    <col min="514" max="514" width="26.69921875" style="42" customWidth="1"/>
    <col min="515" max="515" width="13.296875" style="42" customWidth="1"/>
    <col min="516" max="516" width="10.59765625" style="42" customWidth="1"/>
    <col min="517" max="517" width="10.3984375" style="42" customWidth="1"/>
    <col min="518" max="518" width="10.59765625" style="42" customWidth="1"/>
    <col min="519" max="520" width="10.09765625" style="42" customWidth="1"/>
    <col min="521" max="521" width="2.59765625" style="42" customWidth="1"/>
    <col min="522" max="522" width="9.09765625" style="42"/>
    <col min="523" max="523" width="34.8984375" style="42" customWidth="1"/>
    <col min="524" max="768" width="9.09765625" style="42"/>
    <col min="769" max="769" width="5.3984375" style="42" bestFit="1" customWidth="1"/>
    <col min="770" max="770" width="26.69921875" style="42" customWidth="1"/>
    <col min="771" max="771" width="13.296875" style="42" customWidth="1"/>
    <col min="772" max="772" width="10.59765625" style="42" customWidth="1"/>
    <col min="773" max="773" width="10.3984375" style="42" customWidth="1"/>
    <col min="774" max="774" width="10.59765625" style="42" customWidth="1"/>
    <col min="775" max="776" width="10.09765625" style="42" customWidth="1"/>
    <col min="777" max="777" width="2.59765625" style="42" customWidth="1"/>
    <col min="778" max="778" width="9.09765625" style="42"/>
    <col min="779" max="779" width="34.8984375" style="42" customWidth="1"/>
    <col min="780" max="1024" width="9.09765625" style="42"/>
    <col min="1025" max="1025" width="5.3984375" style="42" bestFit="1" customWidth="1"/>
    <col min="1026" max="1026" width="26.69921875" style="42" customWidth="1"/>
    <col min="1027" max="1027" width="13.296875" style="42" customWidth="1"/>
    <col min="1028" max="1028" width="10.59765625" style="42" customWidth="1"/>
    <col min="1029" max="1029" width="10.3984375" style="42" customWidth="1"/>
    <col min="1030" max="1030" width="10.59765625" style="42" customWidth="1"/>
    <col min="1031" max="1032" width="10.09765625" style="42" customWidth="1"/>
    <col min="1033" max="1033" width="2.59765625" style="42" customWidth="1"/>
    <col min="1034" max="1034" width="9.09765625" style="42"/>
    <col min="1035" max="1035" width="34.8984375" style="42" customWidth="1"/>
    <col min="1036" max="1280" width="9.09765625" style="42"/>
    <col min="1281" max="1281" width="5.3984375" style="42" bestFit="1" customWidth="1"/>
    <col min="1282" max="1282" width="26.69921875" style="42" customWidth="1"/>
    <col min="1283" max="1283" width="13.296875" style="42" customWidth="1"/>
    <col min="1284" max="1284" width="10.59765625" style="42" customWidth="1"/>
    <col min="1285" max="1285" width="10.3984375" style="42" customWidth="1"/>
    <col min="1286" max="1286" width="10.59765625" style="42" customWidth="1"/>
    <col min="1287" max="1288" width="10.09765625" style="42" customWidth="1"/>
    <col min="1289" max="1289" width="2.59765625" style="42" customWidth="1"/>
    <col min="1290" max="1290" width="9.09765625" style="42"/>
    <col min="1291" max="1291" width="34.8984375" style="42" customWidth="1"/>
    <col min="1292" max="1536" width="9.09765625" style="42"/>
    <col min="1537" max="1537" width="5.3984375" style="42" bestFit="1" customWidth="1"/>
    <col min="1538" max="1538" width="26.69921875" style="42" customWidth="1"/>
    <col min="1539" max="1539" width="13.296875" style="42" customWidth="1"/>
    <col min="1540" max="1540" width="10.59765625" style="42" customWidth="1"/>
    <col min="1541" max="1541" width="10.3984375" style="42" customWidth="1"/>
    <col min="1542" max="1542" width="10.59765625" style="42" customWidth="1"/>
    <col min="1543" max="1544" width="10.09765625" style="42" customWidth="1"/>
    <col min="1545" max="1545" width="2.59765625" style="42" customWidth="1"/>
    <col min="1546" max="1546" width="9.09765625" style="42"/>
    <col min="1547" max="1547" width="34.8984375" style="42" customWidth="1"/>
    <col min="1548" max="1792" width="9.09765625" style="42"/>
    <col min="1793" max="1793" width="5.3984375" style="42" bestFit="1" customWidth="1"/>
    <col min="1794" max="1794" width="26.69921875" style="42" customWidth="1"/>
    <col min="1795" max="1795" width="13.296875" style="42" customWidth="1"/>
    <col min="1796" max="1796" width="10.59765625" style="42" customWidth="1"/>
    <col min="1797" max="1797" width="10.3984375" style="42" customWidth="1"/>
    <col min="1798" max="1798" width="10.59765625" style="42" customWidth="1"/>
    <col min="1799" max="1800" width="10.09765625" style="42" customWidth="1"/>
    <col min="1801" max="1801" width="2.59765625" style="42" customWidth="1"/>
    <col min="1802" max="1802" width="9.09765625" style="42"/>
    <col min="1803" max="1803" width="34.8984375" style="42" customWidth="1"/>
    <col min="1804" max="2048" width="9.09765625" style="42"/>
    <col min="2049" max="2049" width="5.3984375" style="42" bestFit="1" customWidth="1"/>
    <col min="2050" max="2050" width="26.69921875" style="42" customWidth="1"/>
    <col min="2051" max="2051" width="13.296875" style="42" customWidth="1"/>
    <col min="2052" max="2052" width="10.59765625" style="42" customWidth="1"/>
    <col min="2053" max="2053" width="10.3984375" style="42" customWidth="1"/>
    <col min="2054" max="2054" width="10.59765625" style="42" customWidth="1"/>
    <col min="2055" max="2056" width="10.09765625" style="42" customWidth="1"/>
    <col min="2057" max="2057" width="2.59765625" style="42" customWidth="1"/>
    <col min="2058" max="2058" width="9.09765625" style="42"/>
    <col min="2059" max="2059" width="34.8984375" style="42" customWidth="1"/>
    <col min="2060" max="2304" width="9.09765625" style="42"/>
    <col min="2305" max="2305" width="5.3984375" style="42" bestFit="1" customWidth="1"/>
    <col min="2306" max="2306" width="26.69921875" style="42" customWidth="1"/>
    <col min="2307" max="2307" width="13.296875" style="42" customWidth="1"/>
    <col min="2308" max="2308" width="10.59765625" style="42" customWidth="1"/>
    <col min="2309" max="2309" width="10.3984375" style="42" customWidth="1"/>
    <col min="2310" max="2310" width="10.59765625" style="42" customWidth="1"/>
    <col min="2311" max="2312" width="10.09765625" style="42" customWidth="1"/>
    <col min="2313" max="2313" width="2.59765625" style="42" customWidth="1"/>
    <col min="2314" max="2314" width="9.09765625" style="42"/>
    <col min="2315" max="2315" width="34.8984375" style="42" customWidth="1"/>
    <col min="2316" max="2560" width="9.09765625" style="42"/>
    <col min="2561" max="2561" width="5.3984375" style="42" bestFit="1" customWidth="1"/>
    <col min="2562" max="2562" width="26.69921875" style="42" customWidth="1"/>
    <col min="2563" max="2563" width="13.296875" style="42" customWidth="1"/>
    <col min="2564" max="2564" width="10.59765625" style="42" customWidth="1"/>
    <col min="2565" max="2565" width="10.3984375" style="42" customWidth="1"/>
    <col min="2566" max="2566" width="10.59765625" style="42" customWidth="1"/>
    <col min="2567" max="2568" width="10.09765625" style="42" customWidth="1"/>
    <col min="2569" max="2569" width="2.59765625" style="42" customWidth="1"/>
    <col min="2570" max="2570" width="9.09765625" style="42"/>
    <col min="2571" max="2571" width="34.8984375" style="42" customWidth="1"/>
    <col min="2572" max="2816" width="9.09765625" style="42"/>
    <col min="2817" max="2817" width="5.3984375" style="42" bestFit="1" customWidth="1"/>
    <col min="2818" max="2818" width="26.69921875" style="42" customWidth="1"/>
    <col min="2819" max="2819" width="13.296875" style="42" customWidth="1"/>
    <col min="2820" max="2820" width="10.59765625" style="42" customWidth="1"/>
    <col min="2821" max="2821" width="10.3984375" style="42" customWidth="1"/>
    <col min="2822" max="2822" width="10.59765625" style="42" customWidth="1"/>
    <col min="2823" max="2824" width="10.09765625" style="42" customWidth="1"/>
    <col min="2825" max="2825" width="2.59765625" style="42" customWidth="1"/>
    <col min="2826" max="2826" width="9.09765625" style="42"/>
    <col min="2827" max="2827" width="34.8984375" style="42" customWidth="1"/>
    <col min="2828" max="3072" width="9.09765625" style="42"/>
    <col min="3073" max="3073" width="5.3984375" style="42" bestFit="1" customWidth="1"/>
    <col min="3074" max="3074" width="26.69921875" style="42" customWidth="1"/>
    <col min="3075" max="3075" width="13.296875" style="42" customWidth="1"/>
    <col min="3076" max="3076" width="10.59765625" style="42" customWidth="1"/>
    <col min="3077" max="3077" width="10.3984375" style="42" customWidth="1"/>
    <col min="3078" max="3078" width="10.59765625" style="42" customWidth="1"/>
    <col min="3079" max="3080" width="10.09765625" style="42" customWidth="1"/>
    <col min="3081" max="3081" width="2.59765625" style="42" customWidth="1"/>
    <col min="3082" max="3082" width="9.09765625" style="42"/>
    <col min="3083" max="3083" width="34.8984375" style="42" customWidth="1"/>
    <col min="3084" max="3328" width="9.09765625" style="42"/>
    <col min="3329" max="3329" width="5.3984375" style="42" bestFit="1" customWidth="1"/>
    <col min="3330" max="3330" width="26.69921875" style="42" customWidth="1"/>
    <col min="3331" max="3331" width="13.296875" style="42" customWidth="1"/>
    <col min="3332" max="3332" width="10.59765625" style="42" customWidth="1"/>
    <col min="3333" max="3333" width="10.3984375" style="42" customWidth="1"/>
    <col min="3334" max="3334" width="10.59765625" style="42" customWidth="1"/>
    <col min="3335" max="3336" width="10.09765625" style="42" customWidth="1"/>
    <col min="3337" max="3337" width="2.59765625" style="42" customWidth="1"/>
    <col min="3338" max="3338" width="9.09765625" style="42"/>
    <col min="3339" max="3339" width="34.8984375" style="42" customWidth="1"/>
    <col min="3340" max="3584" width="9.09765625" style="42"/>
    <col min="3585" max="3585" width="5.3984375" style="42" bestFit="1" customWidth="1"/>
    <col min="3586" max="3586" width="26.69921875" style="42" customWidth="1"/>
    <col min="3587" max="3587" width="13.296875" style="42" customWidth="1"/>
    <col min="3588" max="3588" width="10.59765625" style="42" customWidth="1"/>
    <col min="3589" max="3589" width="10.3984375" style="42" customWidth="1"/>
    <col min="3590" max="3590" width="10.59765625" style="42" customWidth="1"/>
    <col min="3591" max="3592" width="10.09765625" style="42" customWidth="1"/>
    <col min="3593" max="3593" width="2.59765625" style="42" customWidth="1"/>
    <col min="3594" max="3594" width="9.09765625" style="42"/>
    <col min="3595" max="3595" width="34.8984375" style="42" customWidth="1"/>
    <col min="3596" max="3840" width="9.09765625" style="42"/>
    <col min="3841" max="3841" width="5.3984375" style="42" bestFit="1" customWidth="1"/>
    <col min="3842" max="3842" width="26.69921875" style="42" customWidth="1"/>
    <col min="3843" max="3843" width="13.296875" style="42" customWidth="1"/>
    <col min="3844" max="3844" width="10.59765625" style="42" customWidth="1"/>
    <col min="3845" max="3845" width="10.3984375" style="42" customWidth="1"/>
    <col min="3846" max="3846" width="10.59765625" style="42" customWidth="1"/>
    <col min="3847" max="3848" width="10.09765625" style="42" customWidth="1"/>
    <col min="3849" max="3849" width="2.59765625" style="42" customWidth="1"/>
    <col min="3850" max="3850" width="9.09765625" style="42"/>
    <col min="3851" max="3851" width="34.8984375" style="42" customWidth="1"/>
    <col min="3852" max="4096" width="9.09765625" style="42"/>
    <col min="4097" max="4097" width="5.3984375" style="42" bestFit="1" customWidth="1"/>
    <col min="4098" max="4098" width="26.69921875" style="42" customWidth="1"/>
    <col min="4099" max="4099" width="13.296875" style="42" customWidth="1"/>
    <col min="4100" max="4100" width="10.59765625" style="42" customWidth="1"/>
    <col min="4101" max="4101" width="10.3984375" style="42" customWidth="1"/>
    <col min="4102" max="4102" width="10.59765625" style="42" customWidth="1"/>
    <col min="4103" max="4104" width="10.09765625" style="42" customWidth="1"/>
    <col min="4105" max="4105" width="2.59765625" style="42" customWidth="1"/>
    <col min="4106" max="4106" width="9.09765625" style="42"/>
    <col min="4107" max="4107" width="34.8984375" style="42" customWidth="1"/>
    <col min="4108" max="4352" width="9.09765625" style="42"/>
    <col min="4353" max="4353" width="5.3984375" style="42" bestFit="1" customWidth="1"/>
    <col min="4354" max="4354" width="26.69921875" style="42" customWidth="1"/>
    <col min="4355" max="4355" width="13.296875" style="42" customWidth="1"/>
    <col min="4356" max="4356" width="10.59765625" style="42" customWidth="1"/>
    <col min="4357" max="4357" width="10.3984375" style="42" customWidth="1"/>
    <col min="4358" max="4358" width="10.59765625" style="42" customWidth="1"/>
    <col min="4359" max="4360" width="10.09765625" style="42" customWidth="1"/>
    <col min="4361" max="4361" width="2.59765625" style="42" customWidth="1"/>
    <col min="4362" max="4362" width="9.09765625" style="42"/>
    <col min="4363" max="4363" width="34.8984375" style="42" customWidth="1"/>
    <col min="4364" max="4608" width="9.09765625" style="42"/>
    <col min="4609" max="4609" width="5.3984375" style="42" bestFit="1" customWidth="1"/>
    <col min="4610" max="4610" width="26.69921875" style="42" customWidth="1"/>
    <col min="4611" max="4611" width="13.296875" style="42" customWidth="1"/>
    <col min="4612" max="4612" width="10.59765625" style="42" customWidth="1"/>
    <col min="4613" max="4613" width="10.3984375" style="42" customWidth="1"/>
    <col min="4614" max="4614" width="10.59765625" style="42" customWidth="1"/>
    <col min="4615" max="4616" width="10.09765625" style="42" customWidth="1"/>
    <col min="4617" max="4617" width="2.59765625" style="42" customWidth="1"/>
    <col min="4618" max="4618" width="9.09765625" style="42"/>
    <col min="4619" max="4619" width="34.8984375" style="42" customWidth="1"/>
    <col min="4620" max="4864" width="9.09765625" style="42"/>
    <col min="4865" max="4865" width="5.3984375" style="42" bestFit="1" customWidth="1"/>
    <col min="4866" max="4866" width="26.69921875" style="42" customWidth="1"/>
    <col min="4867" max="4867" width="13.296875" style="42" customWidth="1"/>
    <col min="4868" max="4868" width="10.59765625" style="42" customWidth="1"/>
    <col min="4869" max="4869" width="10.3984375" style="42" customWidth="1"/>
    <col min="4870" max="4870" width="10.59765625" style="42" customWidth="1"/>
    <col min="4871" max="4872" width="10.09765625" style="42" customWidth="1"/>
    <col min="4873" max="4873" width="2.59765625" style="42" customWidth="1"/>
    <col min="4874" max="4874" width="9.09765625" style="42"/>
    <col min="4875" max="4875" width="34.8984375" style="42" customWidth="1"/>
    <col min="4876" max="5120" width="9.09765625" style="42"/>
    <col min="5121" max="5121" width="5.3984375" style="42" bestFit="1" customWidth="1"/>
    <col min="5122" max="5122" width="26.69921875" style="42" customWidth="1"/>
    <col min="5123" max="5123" width="13.296875" style="42" customWidth="1"/>
    <col min="5124" max="5124" width="10.59765625" style="42" customWidth="1"/>
    <col min="5125" max="5125" width="10.3984375" style="42" customWidth="1"/>
    <col min="5126" max="5126" width="10.59765625" style="42" customWidth="1"/>
    <col min="5127" max="5128" width="10.09765625" style="42" customWidth="1"/>
    <col min="5129" max="5129" width="2.59765625" style="42" customWidth="1"/>
    <col min="5130" max="5130" width="9.09765625" style="42"/>
    <col min="5131" max="5131" width="34.8984375" style="42" customWidth="1"/>
    <col min="5132" max="5376" width="9.09765625" style="42"/>
    <col min="5377" max="5377" width="5.3984375" style="42" bestFit="1" customWidth="1"/>
    <col min="5378" max="5378" width="26.69921875" style="42" customWidth="1"/>
    <col min="5379" max="5379" width="13.296875" style="42" customWidth="1"/>
    <col min="5380" max="5380" width="10.59765625" style="42" customWidth="1"/>
    <col min="5381" max="5381" width="10.3984375" style="42" customWidth="1"/>
    <col min="5382" max="5382" width="10.59765625" style="42" customWidth="1"/>
    <col min="5383" max="5384" width="10.09765625" style="42" customWidth="1"/>
    <col min="5385" max="5385" width="2.59765625" style="42" customWidth="1"/>
    <col min="5386" max="5386" width="9.09765625" style="42"/>
    <col min="5387" max="5387" width="34.8984375" style="42" customWidth="1"/>
    <col min="5388" max="5632" width="9.09765625" style="42"/>
    <col min="5633" max="5633" width="5.3984375" style="42" bestFit="1" customWidth="1"/>
    <col min="5634" max="5634" width="26.69921875" style="42" customWidth="1"/>
    <col min="5635" max="5635" width="13.296875" style="42" customWidth="1"/>
    <col min="5636" max="5636" width="10.59765625" style="42" customWidth="1"/>
    <col min="5637" max="5637" width="10.3984375" style="42" customWidth="1"/>
    <col min="5638" max="5638" width="10.59765625" style="42" customWidth="1"/>
    <col min="5639" max="5640" width="10.09765625" style="42" customWidth="1"/>
    <col min="5641" max="5641" width="2.59765625" style="42" customWidth="1"/>
    <col min="5642" max="5642" width="9.09765625" style="42"/>
    <col min="5643" max="5643" width="34.8984375" style="42" customWidth="1"/>
    <col min="5644" max="5888" width="9.09765625" style="42"/>
    <col min="5889" max="5889" width="5.3984375" style="42" bestFit="1" customWidth="1"/>
    <col min="5890" max="5890" width="26.69921875" style="42" customWidth="1"/>
    <col min="5891" max="5891" width="13.296875" style="42" customWidth="1"/>
    <col min="5892" max="5892" width="10.59765625" style="42" customWidth="1"/>
    <col min="5893" max="5893" width="10.3984375" style="42" customWidth="1"/>
    <col min="5894" max="5894" width="10.59765625" style="42" customWidth="1"/>
    <col min="5895" max="5896" width="10.09765625" style="42" customWidth="1"/>
    <col min="5897" max="5897" width="2.59765625" style="42" customWidth="1"/>
    <col min="5898" max="5898" width="9.09765625" style="42"/>
    <col min="5899" max="5899" width="34.8984375" style="42" customWidth="1"/>
    <col min="5900" max="6144" width="9.09765625" style="42"/>
    <col min="6145" max="6145" width="5.3984375" style="42" bestFit="1" customWidth="1"/>
    <col min="6146" max="6146" width="26.69921875" style="42" customWidth="1"/>
    <col min="6147" max="6147" width="13.296875" style="42" customWidth="1"/>
    <col min="6148" max="6148" width="10.59765625" style="42" customWidth="1"/>
    <col min="6149" max="6149" width="10.3984375" style="42" customWidth="1"/>
    <col min="6150" max="6150" width="10.59765625" style="42" customWidth="1"/>
    <col min="6151" max="6152" width="10.09765625" style="42" customWidth="1"/>
    <col min="6153" max="6153" width="2.59765625" style="42" customWidth="1"/>
    <col min="6154" max="6154" width="9.09765625" style="42"/>
    <col min="6155" max="6155" width="34.8984375" style="42" customWidth="1"/>
    <col min="6156" max="6400" width="9.09765625" style="42"/>
    <col min="6401" max="6401" width="5.3984375" style="42" bestFit="1" customWidth="1"/>
    <col min="6402" max="6402" width="26.69921875" style="42" customWidth="1"/>
    <col min="6403" max="6403" width="13.296875" style="42" customWidth="1"/>
    <col min="6404" max="6404" width="10.59765625" style="42" customWidth="1"/>
    <col min="6405" max="6405" width="10.3984375" style="42" customWidth="1"/>
    <col min="6406" max="6406" width="10.59765625" style="42" customWidth="1"/>
    <col min="6407" max="6408" width="10.09765625" style="42" customWidth="1"/>
    <col min="6409" max="6409" width="2.59765625" style="42" customWidth="1"/>
    <col min="6410" max="6410" width="9.09765625" style="42"/>
    <col min="6411" max="6411" width="34.8984375" style="42" customWidth="1"/>
    <col min="6412" max="6656" width="9.09765625" style="42"/>
    <col min="6657" max="6657" width="5.3984375" style="42" bestFit="1" customWidth="1"/>
    <col min="6658" max="6658" width="26.69921875" style="42" customWidth="1"/>
    <col min="6659" max="6659" width="13.296875" style="42" customWidth="1"/>
    <col min="6660" max="6660" width="10.59765625" style="42" customWidth="1"/>
    <col min="6661" max="6661" width="10.3984375" style="42" customWidth="1"/>
    <col min="6662" max="6662" width="10.59765625" style="42" customWidth="1"/>
    <col min="6663" max="6664" width="10.09765625" style="42" customWidth="1"/>
    <col min="6665" max="6665" width="2.59765625" style="42" customWidth="1"/>
    <col min="6666" max="6666" width="9.09765625" style="42"/>
    <col min="6667" max="6667" width="34.8984375" style="42" customWidth="1"/>
    <col min="6668" max="6912" width="9.09765625" style="42"/>
    <col min="6913" max="6913" width="5.3984375" style="42" bestFit="1" customWidth="1"/>
    <col min="6914" max="6914" width="26.69921875" style="42" customWidth="1"/>
    <col min="6915" max="6915" width="13.296875" style="42" customWidth="1"/>
    <col min="6916" max="6916" width="10.59765625" style="42" customWidth="1"/>
    <col min="6917" max="6917" width="10.3984375" style="42" customWidth="1"/>
    <col min="6918" max="6918" width="10.59765625" style="42" customWidth="1"/>
    <col min="6919" max="6920" width="10.09765625" style="42" customWidth="1"/>
    <col min="6921" max="6921" width="2.59765625" style="42" customWidth="1"/>
    <col min="6922" max="6922" width="9.09765625" style="42"/>
    <col min="6923" max="6923" width="34.8984375" style="42" customWidth="1"/>
    <col min="6924" max="7168" width="9.09765625" style="42"/>
    <col min="7169" max="7169" width="5.3984375" style="42" bestFit="1" customWidth="1"/>
    <col min="7170" max="7170" width="26.69921875" style="42" customWidth="1"/>
    <col min="7171" max="7171" width="13.296875" style="42" customWidth="1"/>
    <col min="7172" max="7172" width="10.59765625" style="42" customWidth="1"/>
    <col min="7173" max="7173" width="10.3984375" style="42" customWidth="1"/>
    <col min="7174" max="7174" width="10.59765625" style="42" customWidth="1"/>
    <col min="7175" max="7176" width="10.09765625" style="42" customWidth="1"/>
    <col min="7177" max="7177" width="2.59765625" style="42" customWidth="1"/>
    <col min="7178" max="7178" width="9.09765625" style="42"/>
    <col min="7179" max="7179" width="34.8984375" style="42" customWidth="1"/>
    <col min="7180" max="7424" width="9.09765625" style="42"/>
    <col min="7425" max="7425" width="5.3984375" style="42" bestFit="1" customWidth="1"/>
    <col min="7426" max="7426" width="26.69921875" style="42" customWidth="1"/>
    <col min="7427" max="7427" width="13.296875" style="42" customWidth="1"/>
    <col min="7428" max="7428" width="10.59765625" style="42" customWidth="1"/>
    <col min="7429" max="7429" width="10.3984375" style="42" customWidth="1"/>
    <col min="7430" max="7430" width="10.59765625" style="42" customWidth="1"/>
    <col min="7431" max="7432" width="10.09765625" style="42" customWidth="1"/>
    <col min="7433" max="7433" width="2.59765625" style="42" customWidth="1"/>
    <col min="7434" max="7434" width="9.09765625" style="42"/>
    <col min="7435" max="7435" width="34.8984375" style="42" customWidth="1"/>
    <col min="7436" max="7680" width="9.09765625" style="42"/>
    <col min="7681" max="7681" width="5.3984375" style="42" bestFit="1" customWidth="1"/>
    <col min="7682" max="7682" width="26.69921875" style="42" customWidth="1"/>
    <col min="7683" max="7683" width="13.296875" style="42" customWidth="1"/>
    <col min="7684" max="7684" width="10.59765625" style="42" customWidth="1"/>
    <col min="7685" max="7685" width="10.3984375" style="42" customWidth="1"/>
    <col min="7686" max="7686" width="10.59765625" style="42" customWidth="1"/>
    <col min="7687" max="7688" width="10.09765625" style="42" customWidth="1"/>
    <col min="7689" max="7689" width="2.59765625" style="42" customWidth="1"/>
    <col min="7690" max="7690" width="9.09765625" style="42"/>
    <col min="7691" max="7691" width="34.8984375" style="42" customWidth="1"/>
    <col min="7692" max="7936" width="9.09765625" style="42"/>
    <col min="7937" max="7937" width="5.3984375" style="42" bestFit="1" customWidth="1"/>
    <col min="7938" max="7938" width="26.69921875" style="42" customWidth="1"/>
    <col min="7939" max="7939" width="13.296875" style="42" customWidth="1"/>
    <col min="7940" max="7940" width="10.59765625" style="42" customWidth="1"/>
    <col min="7941" max="7941" width="10.3984375" style="42" customWidth="1"/>
    <col min="7942" max="7942" width="10.59765625" style="42" customWidth="1"/>
    <col min="7943" max="7944" width="10.09765625" style="42" customWidth="1"/>
    <col min="7945" max="7945" width="2.59765625" style="42" customWidth="1"/>
    <col min="7946" max="7946" width="9.09765625" style="42"/>
    <col min="7947" max="7947" width="34.8984375" style="42" customWidth="1"/>
    <col min="7948" max="8192" width="9.09765625" style="42"/>
    <col min="8193" max="8193" width="5.3984375" style="42" bestFit="1" customWidth="1"/>
    <col min="8194" max="8194" width="26.69921875" style="42" customWidth="1"/>
    <col min="8195" max="8195" width="13.296875" style="42" customWidth="1"/>
    <col min="8196" max="8196" width="10.59765625" style="42" customWidth="1"/>
    <col min="8197" max="8197" width="10.3984375" style="42" customWidth="1"/>
    <col min="8198" max="8198" width="10.59765625" style="42" customWidth="1"/>
    <col min="8199" max="8200" width="10.09765625" style="42" customWidth="1"/>
    <col min="8201" max="8201" width="2.59765625" style="42" customWidth="1"/>
    <col min="8202" max="8202" width="9.09765625" style="42"/>
    <col min="8203" max="8203" width="34.8984375" style="42" customWidth="1"/>
    <col min="8204" max="8448" width="9.09765625" style="42"/>
    <col min="8449" max="8449" width="5.3984375" style="42" bestFit="1" customWidth="1"/>
    <col min="8450" max="8450" width="26.69921875" style="42" customWidth="1"/>
    <col min="8451" max="8451" width="13.296875" style="42" customWidth="1"/>
    <col min="8452" max="8452" width="10.59765625" style="42" customWidth="1"/>
    <col min="8453" max="8453" width="10.3984375" style="42" customWidth="1"/>
    <col min="8454" max="8454" width="10.59765625" style="42" customWidth="1"/>
    <col min="8455" max="8456" width="10.09765625" style="42" customWidth="1"/>
    <col min="8457" max="8457" width="2.59765625" style="42" customWidth="1"/>
    <col min="8458" max="8458" width="9.09765625" style="42"/>
    <col min="8459" max="8459" width="34.8984375" style="42" customWidth="1"/>
    <col min="8460" max="8704" width="9.09765625" style="42"/>
    <col min="8705" max="8705" width="5.3984375" style="42" bestFit="1" customWidth="1"/>
    <col min="8706" max="8706" width="26.69921875" style="42" customWidth="1"/>
    <col min="8707" max="8707" width="13.296875" style="42" customWidth="1"/>
    <col min="8708" max="8708" width="10.59765625" style="42" customWidth="1"/>
    <col min="8709" max="8709" width="10.3984375" style="42" customWidth="1"/>
    <col min="8710" max="8710" width="10.59765625" style="42" customWidth="1"/>
    <col min="8711" max="8712" width="10.09765625" style="42" customWidth="1"/>
    <col min="8713" max="8713" width="2.59765625" style="42" customWidth="1"/>
    <col min="8714" max="8714" width="9.09765625" style="42"/>
    <col min="8715" max="8715" width="34.8984375" style="42" customWidth="1"/>
    <col min="8716" max="8960" width="9.09765625" style="42"/>
    <col min="8961" max="8961" width="5.3984375" style="42" bestFit="1" customWidth="1"/>
    <col min="8962" max="8962" width="26.69921875" style="42" customWidth="1"/>
    <col min="8963" max="8963" width="13.296875" style="42" customWidth="1"/>
    <col min="8964" max="8964" width="10.59765625" style="42" customWidth="1"/>
    <col min="8965" max="8965" width="10.3984375" style="42" customWidth="1"/>
    <col min="8966" max="8966" width="10.59765625" style="42" customWidth="1"/>
    <col min="8967" max="8968" width="10.09765625" style="42" customWidth="1"/>
    <col min="8969" max="8969" width="2.59765625" style="42" customWidth="1"/>
    <col min="8970" max="8970" width="9.09765625" style="42"/>
    <col min="8971" max="8971" width="34.8984375" style="42" customWidth="1"/>
    <col min="8972" max="9216" width="9.09765625" style="42"/>
    <col min="9217" max="9217" width="5.3984375" style="42" bestFit="1" customWidth="1"/>
    <col min="9218" max="9218" width="26.69921875" style="42" customWidth="1"/>
    <col min="9219" max="9219" width="13.296875" style="42" customWidth="1"/>
    <col min="9220" max="9220" width="10.59765625" style="42" customWidth="1"/>
    <col min="9221" max="9221" width="10.3984375" style="42" customWidth="1"/>
    <col min="9222" max="9222" width="10.59765625" style="42" customWidth="1"/>
    <col min="9223" max="9224" width="10.09765625" style="42" customWidth="1"/>
    <col min="9225" max="9225" width="2.59765625" style="42" customWidth="1"/>
    <col min="9226" max="9226" width="9.09765625" style="42"/>
    <col min="9227" max="9227" width="34.8984375" style="42" customWidth="1"/>
    <col min="9228" max="9472" width="9.09765625" style="42"/>
    <col min="9473" max="9473" width="5.3984375" style="42" bestFit="1" customWidth="1"/>
    <col min="9474" max="9474" width="26.69921875" style="42" customWidth="1"/>
    <col min="9475" max="9475" width="13.296875" style="42" customWidth="1"/>
    <col min="9476" max="9476" width="10.59765625" style="42" customWidth="1"/>
    <col min="9477" max="9477" width="10.3984375" style="42" customWidth="1"/>
    <col min="9478" max="9478" width="10.59765625" style="42" customWidth="1"/>
    <col min="9479" max="9480" width="10.09765625" style="42" customWidth="1"/>
    <col min="9481" max="9481" width="2.59765625" style="42" customWidth="1"/>
    <col min="9482" max="9482" width="9.09765625" style="42"/>
    <col min="9483" max="9483" width="34.8984375" style="42" customWidth="1"/>
    <col min="9484" max="9728" width="9.09765625" style="42"/>
    <col min="9729" max="9729" width="5.3984375" style="42" bestFit="1" customWidth="1"/>
    <col min="9730" max="9730" width="26.69921875" style="42" customWidth="1"/>
    <col min="9731" max="9731" width="13.296875" style="42" customWidth="1"/>
    <col min="9732" max="9732" width="10.59765625" style="42" customWidth="1"/>
    <col min="9733" max="9733" width="10.3984375" style="42" customWidth="1"/>
    <col min="9734" max="9734" width="10.59765625" style="42" customWidth="1"/>
    <col min="9735" max="9736" width="10.09765625" style="42" customWidth="1"/>
    <col min="9737" max="9737" width="2.59765625" style="42" customWidth="1"/>
    <col min="9738" max="9738" width="9.09765625" style="42"/>
    <col min="9739" max="9739" width="34.8984375" style="42" customWidth="1"/>
    <col min="9740" max="9984" width="9.09765625" style="42"/>
    <col min="9985" max="9985" width="5.3984375" style="42" bestFit="1" customWidth="1"/>
    <col min="9986" max="9986" width="26.69921875" style="42" customWidth="1"/>
    <col min="9987" max="9987" width="13.296875" style="42" customWidth="1"/>
    <col min="9988" max="9988" width="10.59765625" style="42" customWidth="1"/>
    <col min="9989" max="9989" width="10.3984375" style="42" customWidth="1"/>
    <col min="9990" max="9990" width="10.59765625" style="42" customWidth="1"/>
    <col min="9991" max="9992" width="10.09765625" style="42" customWidth="1"/>
    <col min="9993" max="9993" width="2.59765625" style="42" customWidth="1"/>
    <col min="9994" max="9994" width="9.09765625" style="42"/>
    <col min="9995" max="9995" width="34.8984375" style="42" customWidth="1"/>
    <col min="9996" max="10240" width="9.09765625" style="42"/>
    <col min="10241" max="10241" width="5.3984375" style="42" bestFit="1" customWidth="1"/>
    <col min="10242" max="10242" width="26.69921875" style="42" customWidth="1"/>
    <col min="10243" max="10243" width="13.296875" style="42" customWidth="1"/>
    <col min="10244" max="10244" width="10.59765625" style="42" customWidth="1"/>
    <col min="10245" max="10245" width="10.3984375" style="42" customWidth="1"/>
    <col min="10246" max="10246" width="10.59765625" style="42" customWidth="1"/>
    <col min="10247" max="10248" width="10.09765625" style="42" customWidth="1"/>
    <col min="10249" max="10249" width="2.59765625" style="42" customWidth="1"/>
    <col min="10250" max="10250" width="9.09765625" style="42"/>
    <col min="10251" max="10251" width="34.8984375" style="42" customWidth="1"/>
    <col min="10252" max="10496" width="9.09765625" style="42"/>
    <col min="10497" max="10497" width="5.3984375" style="42" bestFit="1" customWidth="1"/>
    <col min="10498" max="10498" width="26.69921875" style="42" customWidth="1"/>
    <col min="10499" max="10499" width="13.296875" style="42" customWidth="1"/>
    <col min="10500" max="10500" width="10.59765625" style="42" customWidth="1"/>
    <col min="10501" max="10501" width="10.3984375" style="42" customWidth="1"/>
    <col min="10502" max="10502" width="10.59765625" style="42" customWidth="1"/>
    <col min="10503" max="10504" width="10.09765625" style="42" customWidth="1"/>
    <col min="10505" max="10505" width="2.59765625" style="42" customWidth="1"/>
    <col min="10506" max="10506" width="9.09765625" style="42"/>
    <col min="10507" max="10507" width="34.8984375" style="42" customWidth="1"/>
    <col min="10508" max="10752" width="9.09765625" style="42"/>
    <col min="10753" max="10753" width="5.3984375" style="42" bestFit="1" customWidth="1"/>
    <col min="10754" max="10754" width="26.69921875" style="42" customWidth="1"/>
    <col min="10755" max="10755" width="13.296875" style="42" customWidth="1"/>
    <col min="10756" max="10756" width="10.59765625" style="42" customWidth="1"/>
    <col min="10757" max="10757" width="10.3984375" style="42" customWidth="1"/>
    <col min="10758" max="10758" width="10.59765625" style="42" customWidth="1"/>
    <col min="10759" max="10760" width="10.09765625" style="42" customWidth="1"/>
    <col min="10761" max="10761" width="2.59765625" style="42" customWidth="1"/>
    <col min="10762" max="10762" width="9.09765625" style="42"/>
    <col min="10763" max="10763" width="34.8984375" style="42" customWidth="1"/>
    <col min="10764" max="11008" width="9.09765625" style="42"/>
    <col min="11009" max="11009" width="5.3984375" style="42" bestFit="1" customWidth="1"/>
    <col min="11010" max="11010" width="26.69921875" style="42" customWidth="1"/>
    <col min="11011" max="11011" width="13.296875" style="42" customWidth="1"/>
    <col min="11012" max="11012" width="10.59765625" style="42" customWidth="1"/>
    <col min="11013" max="11013" width="10.3984375" style="42" customWidth="1"/>
    <col min="11014" max="11014" width="10.59765625" style="42" customWidth="1"/>
    <col min="11015" max="11016" width="10.09765625" style="42" customWidth="1"/>
    <col min="11017" max="11017" width="2.59765625" style="42" customWidth="1"/>
    <col min="11018" max="11018" width="9.09765625" style="42"/>
    <col min="11019" max="11019" width="34.8984375" style="42" customWidth="1"/>
    <col min="11020" max="11264" width="9.09765625" style="42"/>
    <col min="11265" max="11265" width="5.3984375" style="42" bestFit="1" customWidth="1"/>
    <col min="11266" max="11266" width="26.69921875" style="42" customWidth="1"/>
    <col min="11267" max="11267" width="13.296875" style="42" customWidth="1"/>
    <col min="11268" max="11268" width="10.59765625" style="42" customWidth="1"/>
    <col min="11269" max="11269" width="10.3984375" style="42" customWidth="1"/>
    <col min="11270" max="11270" width="10.59765625" style="42" customWidth="1"/>
    <col min="11271" max="11272" width="10.09765625" style="42" customWidth="1"/>
    <col min="11273" max="11273" width="2.59765625" style="42" customWidth="1"/>
    <col min="11274" max="11274" width="9.09765625" style="42"/>
    <col min="11275" max="11275" width="34.8984375" style="42" customWidth="1"/>
    <col min="11276" max="11520" width="9.09765625" style="42"/>
    <col min="11521" max="11521" width="5.3984375" style="42" bestFit="1" customWidth="1"/>
    <col min="11522" max="11522" width="26.69921875" style="42" customWidth="1"/>
    <col min="11523" max="11523" width="13.296875" style="42" customWidth="1"/>
    <col min="11524" max="11524" width="10.59765625" style="42" customWidth="1"/>
    <col min="11525" max="11525" width="10.3984375" style="42" customWidth="1"/>
    <col min="11526" max="11526" width="10.59765625" style="42" customWidth="1"/>
    <col min="11527" max="11528" width="10.09765625" style="42" customWidth="1"/>
    <col min="11529" max="11529" width="2.59765625" style="42" customWidth="1"/>
    <col min="11530" max="11530" width="9.09765625" style="42"/>
    <col min="11531" max="11531" width="34.8984375" style="42" customWidth="1"/>
    <col min="11532" max="11776" width="9.09765625" style="42"/>
    <col min="11777" max="11777" width="5.3984375" style="42" bestFit="1" customWidth="1"/>
    <col min="11778" max="11778" width="26.69921875" style="42" customWidth="1"/>
    <col min="11779" max="11779" width="13.296875" style="42" customWidth="1"/>
    <col min="11780" max="11780" width="10.59765625" style="42" customWidth="1"/>
    <col min="11781" max="11781" width="10.3984375" style="42" customWidth="1"/>
    <col min="11782" max="11782" width="10.59765625" style="42" customWidth="1"/>
    <col min="11783" max="11784" width="10.09765625" style="42" customWidth="1"/>
    <col min="11785" max="11785" width="2.59765625" style="42" customWidth="1"/>
    <col min="11786" max="11786" width="9.09765625" style="42"/>
    <col min="11787" max="11787" width="34.8984375" style="42" customWidth="1"/>
    <col min="11788" max="12032" width="9.09765625" style="42"/>
    <col min="12033" max="12033" width="5.3984375" style="42" bestFit="1" customWidth="1"/>
    <col min="12034" max="12034" width="26.69921875" style="42" customWidth="1"/>
    <col min="12035" max="12035" width="13.296875" style="42" customWidth="1"/>
    <col min="12036" max="12036" width="10.59765625" style="42" customWidth="1"/>
    <col min="12037" max="12037" width="10.3984375" style="42" customWidth="1"/>
    <col min="12038" max="12038" width="10.59765625" style="42" customWidth="1"/>
    <col min="12039" max="12040" width="10.09765625" style="42" customWidth="1"/>
    <col min="12041" max="12041" width="2.59765625" style="42" customWidth="1"/>
    <col min="12042" max="12042" width="9.09765625" style="42"/>
    <col min="12043" max="12043" width="34.8984375" style="42" customWidth="1"/>
    <col min="12044" max="12288" width="9.09765625" style="42"/>
    <col min="12289" max="12289" width="5.3984375" style="42" bestFit="1" customWidth="1"/>
    <col min="12290" max="12290" width="26.69921875" style="42" customWidth="1"/>
    <col min="12291" max="12291" width="13.296875" style="42" customWidth="1"/>
    <col min="12292" max="12292" width="10.59765625" style="42" customWidth="1"/>
    <col min="12293" max="12293" width="10.3984375" style="42" customWidth="1"/>
    <col min="12294" max="12294" width="10.59765625" style="42" customWidth="1"/>
    <col min="12295" max="12296" width="10.09765625" style="42" customWidth="1"/>
    <col min="12297" max="12297" width="2.59765625" style="42" customWidth="1"/>
    <col min="12298" max="12298" width="9.09765625" style="42"/>
    <col min="12299" max="12299" width="34.8984375" style="42" customWidth="1"/>
    <col min="12300" max="12544" width="9.09765625" style="42"/>
    <col min="12545" max="12545" width="5.3984375" style="42" bestFit="1" customWidth="1"/>
    <col min="12546" max="12546" width="26.69921875" style="42" customWidth="1"/>
    <col min="12547" max="12547" width="13.296875" style="42" customWidth="1"/>
    <col min="12548" max="12548" width="10.59765625" style="42" customWidth="1"/>
    <col min="12549" max="12549" width="10.3984375" style="42" customWidth="1"/>
    <col min="12550" max="12550" width="10.59765625" style="42" customWidth="1"/>
    <col min="12551" max="12552" width="10.09765625" style="42" customWidth="1"/>
    <col min="12553" max="12553" width="2.59765625" style="42" customWidth="1"/>
    <col min="12554" max="12554" width="9.09765625" style="42"/>
    <col min="12555" max="12555" width="34.8984375" style="42" customWidth="1"/>
    <col min="12556" max="12800" width="9.09765625" style="42"/>
    <col min="12801" max="12801" width="5.3984375" style="42" bestFit="1" customWidth="1"/>
    <col min="12802" max="12802" width="26.69921875" style="42" customWidth="1"/>
    <col min="12803" max="12803" width="13.296875" style="42" customWidth="1"/>
    <col min="12804" max="12804" width="10.59765625" style="42" customWidth="1"/>
    <col min="12805" max="12805" width="10.3984375" style="42" customWidth="1"/>
    <col min="12806" max="12806" width="10.59765625" style="42" customWidth="1"/>
    <col min="12807" max="12808" width="10.09765625" style="42" customWidth="1"/>
    <col min="12809" max="12809" width="2.59765625" style="42" customWidth="1"/>
    <col min="12810" max="12810" width="9.09765625" style="42"/>
    <col min="12811" max="12811" width="34.8984375" style="42" customWidth="1"/>
    <col min="12812" max="13056" width="9.09765625" style="42"/>
    <col min="13057" max="13057" width="5.3984375" style="42" bestFit="1" customWidth="1"/>
    <col min="13058" max="13058" width="26.69921875" style="42" customWidth="1"/>
    <col min="13059" max="13059" width="13.296875" style="42" customWidth="1"/>
    <col min="13060" max="13060" width="10.59765625" style="42" customWidth="1"/>
    <col min="13061" max="13061" width="10.3984375" style="42" customWidth="1"/>
    <col min="13062" max="13062" width="10.59765625" style="42" customWidth="1"/>
    <col min="13063" max="13064" width="10.09765625" style="42" customWidth="1"/>
    <col min="13065" max="13065" width="2.59765625" style="42" customWidth="1"/>
    <col min="13066" max="13066" width="9.09765625" style="42"/>
    <col min="13067" max="13067" width="34.8984375" style="42" customWidth="1"/>
    <col min="13068" max="13312" width="9.09765625" style="42"/>
    <col min="13313" max="13313" width="5.3984375" style="42" bestFit="1" customWidth="1"/>
    <col min="13314" max="13314" width="26.69921875" style="42" customWidth="1"/>
    <col min="13315" max="13315" width="13.296875" style="42" customWidth="1"/>
    <col min="13316" max="13316" width="10.59765625" style="42" customWidth="1"/>
    <col min="13317" max="13317" width="10.3984375" style="42" customWidth="1"/>
    <col min="13318" max="13318" width="10.59765625" style="42" customWidth="1"/>
    <col min="13319" max="13320" width="10.09765625" style="42" customWidth="1"/>
    <col min="13321" max="13321" width="2.59765625" style="42" customWidth="1"/>
    <col min="13322" max="13322" width="9.09765625" style="42"/>
    <col min="13323" max="13323" width="34.8984375" style="42" customWidth="1"/>
    <col min="13324" max="13568" width="9.09765625" style="42"/>
    <col min="13569" max="13569" width="5.3984375" style="42" bestFit="1" customWidth="1"/>
    <col min="13570" max="13570" width="26.69921875" style="42" customWidth="1"/>
    <col min="13571" max="13571" width="13.296875" style="42" customWidth="1"/>
    <col min="13572" max="13572" width="10.59765625" style="42" customWidth="1"/>
    <col min="13573" max="13573" width="10.3984375" style="42" customWidth="1"/>
    <col min="13574" max="13574" width="10.59765625" style="42" customWidth="1"/>
    <col min="13575" max="13576" width="10.09765625" style="42" customWidth="1"/>
    <col min="13577" max="13577" width="2.59765625" style="42" customWidth="1"/>
    <col min="13578" max="13578" width="9.09765625" style="42"/>
    <col min="13579" max="13579" width="34.8984375" style="42" customWidth="1"/>
    <col min="13580" max="13824" width="9.09765625" style="42"/>
    <col min="13825" max="13825" width="5.3984375" style="42" bestFit="1" customWidth="1"/>
    <col min="13826" max="13826" width="26.69921875" style="42" customWidth="1"/>
    <col min="13827" max="13827" width="13.296875" style="42" customWidth="1"/>
    <col min="13828" max="13828" width="10.59765625" style="42" customWidth="1"/>
    <col min="13829" max="13829" width="10.3984375" style="42" customWidth="1"/>
    <col min="13830" max="13830" width="10.59765625" style="42" customWidth="1"/>
    <col min="13831" max="13832" width="10.09765625" style="42" customWidth="1"/>
    <col min="13833" max="13833" width="2.59765625" style="42" customWidth="1"/>
    <col min="13834" max="13834" width="9.09765625" style="42"/>
    <col min="13835" max="13835" width="34.8984375" style="42" customWidth="1"/>
    <col min="13836" max="14080" width="9.09765625" style="42"/>
    <col min="14081" max="14081" width="5.3984375" style="42" bestFit="1" customWidth="1"/>
    <col min="14082" max="14082" width="26.69921875" style="42" customWidth="1"/>
    <col min="14083" max="14083" width="13.296875" style="42" customWidth="1"/>
    <col min="14084" max="14084" width="10.59765625" style="42" customWidth="1"/>
    <col min="14085" max="14085" width="10.3984375" style="42" customWidth="1"/>
    <col min="14086" max="14086" width="10.59765625" style="42" customWidth="1"/>
    <col min="14087" max="14088" width="10.09765625" style="42" customWidth="1"/>
    <col min="14089" max="14089" width="2.59765625" style="42" customWidth="1"/>
    <col min="14090" max="14090" width="9.09765625" style="42"/>
    <col min="14091" max="14091" width="34.8984375" style="42" customWidth="1"/>
    <col min="14092" max="14336" width="9.09765625" style="42"/>
    <col min="14337" max="14337" width="5.3984375" style="42" bestFit="1" customWidth="1"/>
    <col min="14338" max="14338" width="26.69921875" style="42" customWidth="1"/>
    <col min="14339" max="14339" width="13.296875" style="42" customWidth="1"/>
    <col min="14340" max="14340" width="10.59765625" style="42" customWidth="1"/>
    <col min="14341" max="14341" width="10.3984375" style="42" customWidth="1"/>
    <col min="14342" max="14342" width="10.59765625" style="42" customWidth="1"/>
    <col min="14343" max="14344" width="10.09765625" style="42" customWidth="1"/>
    <col min="14345" max="14345" width="2.59765625" style="42" customWidth="1"/>
    <col min="14346" max="14346" width="9.09765625" style="42"/>
    <col min="14347" max="14347" width="34.8984375" style="42" customWidth="1"/>
    <col min="14348" max="14592" width="9.09765625" style="42"/>
    <col min="14593" max="14593" width="5.3984375" style="42" bestFit="1" customWidth="1"/>
    <col min="14594" max="14594" width="26.69921875" style="42" customWidth="1"/>
    <col min="14595" max="14595" width="13.296875" style="42" customWidth="1"/>
    <col min="14596" max="14596" width="10.59765625" style="42" customWidth="1"/>
    <col min="14597" max="14597" width="10.3984375" style="42" customWidth="1"/>
    <col min="14598" max="14598" width="10.59765625" style="42" customWidth="1"/>
    <col min="14599" max="14600" width="10.09765625" style="42" customWidth="1"/>
    <col min="14601" max="14601" width="2.59765625" style="42" customWidth="1"/>
    <col min="14602" max="14602" width="9.09765625" style="42"/>
    <col min="14603" max="14603" width="34.8984375" style="42" customWidth="1"/>
    <col min="14604" max="14848" width="9.09765625" style="42"/>
    <col min="14849" max="14849" width="5.3984375" style="42" bestFit="1" customWidth="1"/>
    <col min="14850" max="14850" width="26.69921875" style="42" customWidth="1"/>
    <col min="14851" max="14851" width="13.296875" style="42" customWidth="1"/>
    <col min="14852" max="14852" width="10.59765625" style="42" customWidth="1"/>
    <col min="14853" max="14853" width="10.3984375" style="42" customWidth="1"/>
    <col min="14854" max="14854" width="10.59765625" style="42" customWidth="1"/>
    <col min="14855" max="14856" width="10.09765625" style="42" customWidth="1"/>
    <col min="14857" max="14857" width="2.59765625" style="42" customWidth="1"/>
    <col min="14858" max="14858" width="9.09765625" style="42"/>
    <col min="14859" max="14859" width="34.8984375" style="42" customWidth="1"/>
    <col min="14860" max="15104" width="9.09765625" style="42"/>
    <col min="15105" max="15105" width="5.3984375" style="42" bestFit="1" customWidth="1"/>
    <col min="15106" max="15106" width="26.69921875" style="42" customWidth="1"/>
    <col min="15107" max="15107" width="13.296875" style="42" customWidth="1"/>
    <col min="15108" max="15108" width="10.59765625" style="42" customWidth="1"/>
    <col min="15109" max="15109" width="10.3984375" style="42" customWidth="1"/>
    <col min="15110" max="15110" width="10.59765625" style="42" customWidth="1"/>
    <col min="15111" max="15112" width="10.09765625" style="42" customWidth="1"/>
    <col min="15113" max="15113" width="2.59765625" style="42" customWidth="1"/>
    <col min="15114" max="15114" width="9.09765625" style="42"/>
    <col min="15115" max="15115" width="34.8984375" style="42" customWidth="1"/>
    <col min="15116" max="15360" width="9.09765625" style="42"/>
    <col min="15361" max="15361" width="5.3984375" style="42" bestFit="1" customWidth="1"/>
    <col min="15362" max="15362" width="26.69921875" style="42" customWidth="1"/>
    <col min="15363" max="15363" width="13.296875" style="42" customWidth="1"/>
    <col min="15364" max="15364" width="10.59765625" style="42" customWidth="1"/>
    <col min="15365" max="15365" width="10.3984375" style="42" customWidth="1"/>
    <col min="15366" max="15366" width="10.59765625" style="42" customWidth="1"/>
    <col min="15367" max="15368" width="10.09765625" style="42" customWidth="1"/>
    <col min="15369" max="15369" width="2.59765625" style="42" customWidth="1"/>
    <col min="15370" max="15370" width="9.09765625" style="42"/>
    <col min="15371" max="15371" width="34.8984375" style="42" customWidth="1"/>
    <col min="15372" max="15616" width="9.09765625" style="42"/>
    <col min="15617" max="15617" width="5.3984375" style="42" bestFit="1" customWidth="1"/>
    <col min="15618" max="15618" width="26.69921875" style="42" customWidth="1"/>
    <col min="15619" max="15619" width="13.296875" style="42" customWidth="1"/>
    <col min="15620" max="15620" width="10.59765625" style="42" customWidth="1"/>
    <col min="15621" max="15621" width="10.3984375" style="42" customWidth="1"/>
    <col min="15622" max="15622" width="10.59765625" style="42" customWidth="1"/>
    <col min="15623" max="15624" width="10.09765625" style="42" customWidth="1"/>
    <col min="15625" max="15625" width="2.59765625" style="42" customWidth="1"/>
    <col min="15626" max="15626" width="9.09765625" style="42"/>
    <col min="15627" max="15627" width="34.8984375" style="42" customWidth="1"/>
    <col min="15628" max="15872" width="9.09765625" style="42"/>
    <col min="15873" max="15873" width="5.3984375" style="42" bestFit="1" customWidth="1"/>
    <col min="15874" max="15874" width="26.69921875" style="42" customWidth="1"/>
    <col min="15875" max="15875" width="13.296875" style="42" customWidth="1"/>
    <col min="15876" max="15876" width="10.59765625" style="42" customWidth="1"/>
    <col min="15877" max="15877" width="10.3984375" style="42" customWidth="1"/>
    <col min="15878" max="15878" width="10.59765625" style="42" customWidth="1"/>
    <col min="15879" max="15880" width="10.09765625" style="42" customWidth="1"/>
    <col min="15881" max="15881" width="2.59765625" style="42" customWidth="1"/>
    <col min="15882" max="15882" width="9.09765625" style="42"/>
    <col min="15883" max="15883" width="34.8984375" style="42" customWidth="1"/>
    <col min="15884" max="16128" width="9.09765625" style="42"/>
    <col min="16129" max="16129" width="5.3984375" style="42" bestFit="1" customWidth="1"/>
    <col min="16130" max="16130" width="26.69921875" style="42" customWidth="1"/>
    <col min="16131" max="16131" width="13.296875" style="42" customWidth="1"/>
    <col min="16132" max="16132" width="10.59765625" style="42" customWidth="1"/>
    <col min="16133" max="16133" width="10.3984375" style="42" customWidth="1"/>
    <col min="16134" max="16134" width="10.59765625" style="42" customWidth="1"/>
    <col min="16135" max="16136" width="10.09765625" style="42" customWidth="1"/>
    <col min="16137" max="16137" width="2.59765625" style="42" customWidth="1"/>
    <col min="16138" max="16138" width="9.09765625" style="42"/>
    <col min="16139" max="16139" width="34.8984375" style="42" customWidth="1"/>
    <col min="16140" max="16384" width="9.09765625" style="42"/>
  </cols>
  <sheetData>
    <row r="1" spans="1:8" x14ac:dyDescent="0.25">
      <c r="H1" s="2" t="s">
        <v>99</v>
      </c>
    </row>
    <row r="2" spans="1:8" s="50" customFormat="1" ht="48.75" customHeight="1" x14ac:dyDescent="0.25">
      <c r="A2" s="75" t="s">
        <v>1</v>
      </c>
      <c r="B2" s="75"/>
      <c r="C2" s="75"/>
      <c r="D2" s="75" t="s">
        <v>2</v>
      </c>
      <c r="E2" s="75"/>
      <c r="F2" s="75"/>
      <c r="G2" s="75"/>
      <c r="H2" s="75"/>
    </row>
    <row r="3" spans="1:8" s="50" customFormat="1" ht="8.25" customHeight="1" x14ac:dyDescent="0.25">
      <c r="A3" s="76"/>
      <c r="B3" s="76"/>
      <c r="D3" s="3"/>
      <c r="E3" s="3"/>
      <c r="F3" s="3"/>
      <c r="G3" s="3"/>
      <c r="H3" s="3"/>
    </row>
    <row r="4" spans="1:8" ht="13.95" customHeight="1" x14ac:dyDescent="0.25">
      <c r="B4" s="42"/>
    </row>
    <row r="5" spans="1:8" ht="39.9" customHeight="1" x14ac:dyDescent="0.25">
      <c r="A5" s="77" t="s">
        <v>122</v>
      </c>
      <c r="B5" s="77"/>
      <c r="C5" s="77"/>
      <c r="D5" s="77"/>
      <c r="E5" s="77"/>
      <c r="F5" s="77"/>
      <c r="G5" s="77"/>
      <c r="H5" s="77"/>
    </row>
    <row r="6" spans="1:8" ht="12" customHeight="1" x14ac:dyDescent="0.25"/>
    <row r="7" spans="1:8" s="4" customFormat="1" ht="25.2" customHeight="1" x14ac:dyDescent="0.25">
      <c r="B7" s="78" t="s">
        <v>177</v>
      </c>
      <c r="C7" s="78"/>
      <c r="D7" s="78"/>
      <c r="E7" s="78"/>
      <c r="F7" s="78"/>
      <c r="G7" s="78"/>
      <c r="H7" s="78"/>
    </row>
    <row r="8" spans="1:8" s="4" customFormat="1" ht="20.100000000000001" customHeight="1" x14ac:dyDescent="0.25">
      <c r="B8" s="78" t="s">
        <v>101</v>
      </c>
      <c r="C8" s="78"/>
      <c r="D8" s="78"/>
      <c r="E8" s="78"/>
      <c r="F8" s="78"/>
      <c r="G8" s="78"/>
      <c r="H8" s="78"/>
    </row>
    <row r="9" spans="1:8" s="4" customFormat="1" ht="20.100000000000001" customHeight="1" x14ac:dyDescent="0.25">
      <c r="B9" s="78" t="s">
        <v>178</v>
      </c>
      <c r="C9" s="78"/>
      <c r="D9" s="78"/>
      <c r="E9" s="78"/>
      <c r="F9" s="78"/>
      <c r="G9" s="78"/>
      <c r="H9" s="78"/>
    </row>
    <row r="10" spans="1:8" s="4" customFormat="1" ht="20.100000000000001" customHeight="1" x14ac:dyDescent="0.25">
      <c r="B10" s="52" t="s">
        <v>165</v>
      </c>
      <c r="C10" s="48">
        <v>11100096317</v>
      </c>
      <c r="D10" s="52"/>
      <c r="E10" s="52"/>
      <c r="F10" s="52"/>
      <c r="G10" s="52"/>
      <c r="H10" s="52"/>
    </row>
    <row r="11" spans="1:8" s="4" customFormat="1" ht="12" customHeight="1" x14ac:dyDescent="0.25">
      <c r="B11" s="52"/>
      <c r="C11" s="52"/>
    </row>
    <row r="12" spans="1:8" s="50" customFormat="1" ht="52.5" customHeight="1" x14ac:dyDescent="0.25">
      <c r="A12" s="53" t="s">
        <v>7</v>
      </c>
      <c r="B12" s="79" t="s">
        <v>8</v>
      </c>
      <c r="C12" s="79"/>
      <c r="D12" s="79"/>
      <c r="E12" s="53" t="s">
        <v>9</v>
      </c>
      <c r="F12" s="51" t="s">
        <v>10</v>
      </c>
      <c r="G12" s="51" t="s">
        <v>11</v>
      </c>
      <c r="H12" s="53" t="s">
        <v>12</v>
      </c>
    </row>
    <row r="13" spans="1:8" s="6" customFormat="1" ht="16.5" customHeight="1" x14ac:dyDescent="0.25">
      <c r="A13" s="5" t="s">
        <v>13</v>
      </c>
      <c r="B13" s="80" t="s">
        <v>14</v>
      </c>
      <c r="C13" s="81"/>
      <c r="D13" s="82"/>
      <c r="E13" s="5" t="s">
        <v>15</v>
      </c>
      <c r="F13" s="5" t="s">
        <v>16</v>
      </c>
      <c r="G13" s="5" t="s">
        <v>17</v>
      </c>
      <c r="H13" s="5" t="s">
        <v>18</v>
      </c>
    </row>
    <row r="14" spans="1:8" s="50" customFormat="1" ht="93.75" customHeight="1" x14ac:dyDescent="0.25">
      <c r="A14" s="53" t="s">
        <v>19</v>
      </c>
      <c r="B14" s="83" t="s">
        <v>20</v>
      </c>
      <c r="C14" s="83"/>
      <c r="D14" s="83"/>
      <c r="E14" s="7">
        <f>E15+E19+E25+E28</f>
        <v>20</v>
      </c>
      <c r="F14" s="8">
        <f>ROUND(F15+F19+F25+F28,1)</f>
        <v>20</v>
      </c>
      <c r="G14" s="9">
        <f>ROUND(G15+G19+G25+G28,1)</f>
        <v>20</v>
      </c>
      <c r="H14" s="53"/>
    </row>
    <row r="15" spans="1:8" s="11" customFormat="1" ht="33.75" customHeight="1" x14ac:dyDescent="0.25">
      <c r="A15" s="10">
        <v>1</v>
      </c>
      <c r="B15" s="83" t="s">
        <v>21</v>
      </c>
      <c r="C15" s="83"/>
      <c r="D15" s="83"/>
      <c r="E15" s="7">
        <f>5-(E16+E17+E18)</f>
        <v>5</v>
      </c>
      <c r="F15" s="8">
        <f>ROUND(5-(F16+F17+F18),1)</f>
        <v>5</v>
      </c>
      <c r="G15" s="9">
        <f>ROUND(5-(G16+G17+G18),1)</f>
        <v>5</v>
      </c>
      <c r="H15" s="10"/>
    </row>
    <row r="16" spans="1:8" s="11" customFormat="1" ht="115.5" customHeight="1" x14ac:dyDescent="0.25">
      <c r="A16" s="10" t="s">
        <v>22</v>
      </c>
      <c r="B16" s="72" t="s">
        <v>23</v>
      </c>
      <c r="C16" s="73"/>
      <c r="D16" s="74"/>
      <c r="E16" s="12"/>
      <c r="F16" s="17"/>
      <c r="G16" s="12"/>
      <c r="H16" s="10"/>
    </row>
    <row r="17" spans="1:8" s="15" customFormat="1" ht="102" customHeight="1" x14ac:dyDescent="0.25">
      <c r="A17" s="10" t="s">
        <v>24</v>
      </c>
      <c r="B17" s="72" t="s">
        <v>135</v>
      </c>
      <c r="C17" s="73"/>
      <c r="D17" s="74"/>
      <c r="E17" s="12"/>
      <c r="F17" s="17"/>
      <c r="G17" s="19"/>
      <c r="H17" s="14"/>
    </row>
    <row r="18" spans="1:8" s="15" customFormat="1" ht="92.25" customHeight="1" x14ac:dyDescent="0.25">
      <c r="A18" s="10" t="s">
        <v>25</v>
      </c>
      <c r="B18" s="72" t="s">
        <v>102</v>
      </c>
      <c r="C18" s="73"/>
      <c r="D18" s="74"/>
      <c r="E18" s="12"/>
      <c r="F18" s="17"/>
      <c r="G18" s="19"/>
      <c r="H18" s="14"/>
    </row>
    <row r="19" spans="1:8" s="15" customFormat="1" ht="52.5" customHeight="1" x14ac:dyDescent="0.25">
      <c r="A19" s="10">
        <v>2</v>
      </c>
      <c r="B19" s="84" t="s">
        <v>27</v>
      </c>
      <c r="C19" s="85"/>
      <c r="D19" s="86"/>
      <c r="E19" s="7">
        <f>6-(E20+E21+E22+E23+E24)</f>
        <v>6</v>
      </c>
      <c r="F19" s="8">
        <f>ROUND(6-(F20+F21+F22+F23+F24),1)</f>
        <v>6</v>
      </c>
      <c r="G19" s="9">
        <f>ROUND(6-(G20+G21+G22+G23+G24),1)</f>
        <v>6</v>
      </c>
      <c r="H19" s="16"/>
    </row>
    <row r="20" spans="1:8" s="15" customFormat="1" ht="39.75" customHeight="1" x14ac:dyDescent="0.25">
      <c r="A20" s="17" t="s">
        <v>28</v>
      </c>
      <c r="B20" s="72" t="s">
        <v>29</v>
      </c>
      <c r="C20" s="73"/>
      <c r="D20" s="74"/>
      <c r="E20" s="18"/>
      <c r="F20" s="17"/>
      <c r="G20" s="19"/>
      <c r="H20" s="14"/>
    </row>
    <row r="21" spans="1:8" s="15" customFormat="1" ht="57" customHeight="1" x14ac:dyDescent="0.25">
      <c r="A21" s="17" t="s">
        <v>30</v>
      </c>
      <c r="B21" s="72" t="s">
        <v>31</v>
      </c>
      <c r="C21" s="73"/>
      <c r="D21" s="74"/>
      <c r="E21" s="18"/>
      <c r="F21" s="17"/>
      <c r="G21" s="34"/>
      <c r="H21" s="14"/>
    </row>
    <row r="22" spans="1:8" s="15" customFormat="1" ht="52.5" customHeight="1" x14ac:dyDescent="0.25">
      <c r="A22" s="10" t="s">
        <v>32</v>
      </c>
      <c r="B22" s="72" t="s">
        <v>103</v>
      </c>
      <c r="C22" s="73"/>
      <c r="D22" s="74"/>
      <c r="E22" s="12"/>
      <c r="F22" s="17"/>
      <c r="G22" s="35"/>
      <c r="H22" s="14"/>
    </row>
    <row r="23" spans="1:8" s="15" customFormat="1" ht="70.5" customHeight="1" x14ac:dyDescent="0.25">
      <c r="A23" s="10" t="s">
        <v>34</v>
      </c>
      <c r="B23" s="72" t="s">
        <v>104</v>
      </c>
      <c r="C23" s="73"/>
      <c r="D23" s="74"/>
      <c r="E23" s="12"/>
      <c r="F23" s="17"/>
      <c r="G23" s="35"/>
      <c r="H23" s="14"/>
    </row>
    <row r="24" spans="1:8" s="15" customFormat="1" ht="42.75" customHeight="1" x14ac:dyDescent="0.25">
      <c r="A24" s="10" t="s">
        <v>36</v>
      </c>
      <c r="B24" s="72" t="s">
        <v>105</v>
      </c>
      <c r="C24" s="73"/>
      <c r="D24" s="74"/>
      <c r="E24" s="12"/>
      <c r="F24" s="17"/>
      <c r="G24" s="19"/>
      <c r="H24" s="14"/>
    </row>
    <row r="25" spans="1:8" s="11" customFormat="1" ht="60.75" customHeight="1" x14ac:dyDescent="0.25">
      <c r="A25" s="10">
        <v>3</v>
      </c>
      <c r="B25" s="84" t="s">
        <v>38</v>
      </c>
      <c r="C25" s="85"/>
      <c r="D25" s="86"/>
      <c r="E25" s="7">
        <f>5-(E26+E27)</f>
        <v>5</v>
      </c>
      <c r="F25" s="8">
        <f>ROUND(5-(F26+F27),1)</f>
        <v>5</v>
      </c>
      <c r="G25" s="9">
        <f>ROUND(5-(G26+G27),1)</f>
        <v>5</v>
      </c>
      <c r="H25" s="10"/>
    </row>
    <row r="26" spans="1:8" s="15" customFormat="1" ht="100.5" customHeight="1" x14ac:dyDescent="0.25">
      <c r="A26" s="10" t="s">
        <v>39</v>
      </c>
      <c r="B26" s="72" t="s">
        <v>40</v>
      </c>
      <c r="C26" s="73"/>
      <c r="D26" s="74"/>
      <c r="E26" s="12"/>
      <c r="F26" s="17"/>
      <c r="G26" s="19"/>
      <c r="H26" s="14"/>
    </row>
    <row r="27" spans="1:8" s="15" customFormat="1" ht="54.75" customHeight="1" x14ac:dyDescent="0.25">
      <c r="A27" s="10" t="s">
        <v>41</v>
      </c>
      <c r="B27" s="72" t="s">
        <v>106</v>
      </c>
      <c r="C27" s="73"/>
      <c r="D27" s="74"/>
      <c r="E27" s="12"/>
      <c r="F27" s="17"/>
      <c r="G27" s="19"/>
      <c r="H27" s="14"/>
    </row>
    <row r="28" spans="1:8" s="15" customFormat="1" ht="149.25" customHeight="1" x14ac:dyDescent="0.25">
      <c r="A28" s="20">
        <v>4</v>
      </c>
      <c r="B28" s="84" t="s">
        <v>43</v>
      </c>
      <c r="C28" s="85"/>
      <c r="D28" s="86"/>
      <c r="E28" s="7">
        <f>4-(E29+E30+E31)</f>
        <v>4</v>
      </c>
      <c r="F28" s="8">
        <f>ROUND(4-(F29+F30+F31),1)</f>
        <v>4</v>
      </c>
      <c r="G28" s="9">
        <f>ROUND(4-(G29+G30+G31),1)</f>
        <v>4</v>
      </c>
      <c r="H28" s="16"/>
    </row>
    <row r="29" spans="1:8" s="15" customFormat="1" ht="54" customHeight="1" x14ac:dyDescent="0.25">
      <c r="A29" s="10" t="s">
        <v>44</v>
      </c>
      <c r="B29" s="72" t="s">
        <v>45</v>
      </c>
      <c r="C29" s="73"/>
      <c r="D29" s="74"/>
      <c r="E29" s="12"/>
      <c r="F29" s="17"/>
      <c r="G29" s="19"/>
      <c r="H29" s="14"/>
    </row>
    <row r="30" spans="1:8" s="15" customFormat="1" ht="60.75" customHeight="1" x14ac:dyDescent="0.25">
      <c r="A30" s="10" t="s">
        <v>46</v>
      </c>
      <c r="B30" s="72" t="s">
        <v>47</v>
      </c>
      <c r="C30" s="73"/>
      <c r="D30" s="74"/>
      <c r="E30" s="12"/>
      <c r="F30" s="17"/>
      <c r="G30" s="19"/>
      <c r="H30" s="14"/>
    </row>
    <row r="31" spans="1:8" s="15" customFormat="1" ht="52.5" customHeight="1" x14ac:dyDescent="0.25">
      <c r="A31" s="10" t="s">
        <v>48</v>
      </c>
      <c r="B31" s="72" t="s">
        <v>49</v>
      </c>
      <c r="C31" s="73"/>
      <c r="D31" s="74"/>
      <c r="E31" s="12"/>
      <c r="F31" s="17"/>
      <c r="G31" s="19"/>
      <c r="H31" s="14"/>
    </row>
    <row r="32" spans="1:8" s="50" customFormat="1" ht="27.75" customHeight="1" x14ac:dyDescent="0.25">
      <c r="A32" s="53" t="s">
        <v>50</v>
      </c>
      <c r="B32" s="87" t="s">
        <v>51</v>
      </c>
      <c r="C32" s="88"/>
      <c r="D32" s="89"/>
      <c r="E32" s="7">
        <f>E33+E35+E37+E39+E41+E43</f>
        <v>20</v>
      </c>
      <c r="F32" s="8">
        <f>ROUND(F33+F35+F37+F39+F41+F43,1)</f>
        <v>15</v>
      </c>
      <c r="G32" s="9">
        <f>ROUND(G33+G35+G37+G39+G41+G43,1)</f>
        <v>0</v>
      </c>
      <c r="H32" s="53"/>
    </row>
    <row r="33" spans="1:8" s="11" customFormat="1" ht="73.2" customHeight="1" x14ac:dyDescent="0.25">
      <c r="A33" s="10">
        <v>5</v>
      </c>
      <c r="B33" s="83" t="s">
        <v>107</v>
      </c>
      <c r="C33" s="83"/>
      <c r="D33" s="83"/>
      <c r="E33" s="7">
        <v>1</v>
      </c>
      <c r="F33" s="8">
        <f>IF(F34&gt;1,"1",F34)</f>
        <v>1</v>
      </c>
      <c r="G33" s="9">
        <f>G34</f>
        <v>0</v>
      </c>
      <c r="H33" s="10"/>
    </row>
    <row r="34" spans="1:8" s="11" customFormat="1" ht="117.75" customHeight="1" x14ac:dyDescent="0.25">
      <c r="A34" s="10"/>
      <c r="B34" s="90" t="s">
        <v>108</v>
      </c>
      <c r="C34" s="90"/>
      <c r="D34" s="90"/>
      <c r="E34" s="7"/>
      <c r="F34" s="13">
        <v>1</v>
      </c>
      <c r="G34" s="9"/>
      <c r="H34" s="10"/>
    </row>
    <row r="35" spans="1:8" s="11" customFormat="1" ht="35.25" customHeight="1" x14ac:dyDescent="0.25">
      <c r="A35" s="10">
        <v>6</v>
      </c>
      <c r="B35" s="84" t="s">
        <v>109</v>
      </c>
      <c r="C35" s="85"/>
      <c r="D35" s="86"/>
      <c r="E35" s="7">
        <v>2</v>
      </c>
      <c r="F35" s="8">
        <f>IF(F36&gt;2,"2",F36)</f>
        <v>2</v>
      </c>
      <c r="G35" s="9">
        <f>G36</f>
        <v>0</v>
      </c>
      <c r="H35" s="10"/>
    </row>
    <row r="36" spans="1:8" s="11" customFormat="1" ht="60.75" customHeight="1" x14ac:dyDescent="0.25">
      <c r="A36" s="10"/>
      <c r="B36" s="91" t="s">
        <v>110</v>
      </c>
      <c r="C36" s="92"/>
      <c r="D36" s="93"/>
      <c r="E36" s="7"/>
      <c r="F36" s="13">
        <v>2</v>
      </c>
      <c r="G36" s="9"/>
      <c r="H36" s="10"/>
    </row>
    <row r="37" spans="1:8" s="11" customFormat="1" ht="52.5" customHeight="1" x14ac:dyDescent="0.25">
      <c r="A37" s="10">
        <v>7</v>
      </c>
      <c r="B37" s="84" t="s">
        <v>56</v>
      </c>
      <c r="C37" s="85"/>
      <c r="D37" s="86"/>
      <c r="E37" s="7">
        <v>2</v>
      </c>
      <c r="F37" s="8">
        <f>IF(F38&gt;2,"2",F38)</f>
        <v>2</v>
      </c>
      <c r="G37" s="9">
        <f>G38</f>
        <v>0</v>
      </c>
      <c r="H37" s="10"/>
    </row>
    <row r="38" spans="1:8" s="11" customFormat="1" ht="68.25" customHeight="1" x14ac:dyDescent="0.25">
      <c r="A38" s="10"/>
      <c r="B38" s="72" t="s">
        <v>111</v>
      </c>
      <c r="C38" s="73"/>
      <c r="D38" s="74"/>
      <c r="E38" s="7"/>
      <c r="F38" s="13">
        <v>2</v>
      </c>
      <c r="G38" s="9"/>
      <c r="H38" s="10"/>
    </row>
    <row r="39" spans="1:8" s="11" customFormat="1" ht="61.5" customHeight="1" x14ac:dyDescent="0.25">
      <c r="A39" s="10">
        <v>8</v>
      </c>
      <c r="B39" s="84" t="s">
        <v>58</v>
      </c>
      <c r="C39" s="85"/>
      <c r="D39" s="86"/>
      <c r="E39" s="7">
        <v>2</v>
      </c>
      <c r="F39" s="8">
        <f>IF(F40&gt;2,"2",F40)</f>
        <v>2</v>
      </c>
      <c r="G39" s="9">
        <f>G40</f>
        <v>0</v>
      </c>
      <c r="H39" s="10"/>
    </row>
    <row r="40" spans="1:8" s="11" customFormat="1" ht="70.5" customHeight="1" x14ac:dyDescent="0.25">
      <c r="A40" s="10"/>
      <c r="B40" s="72" t="s">
        <v>112</v>
      </c>
      <c r="C40" s="73"/>
      <c r="D40" s="74"/>
      <c r="E40" s="7"/>
      <c r="F40" s="13">
        <v>2</v>
      </c>
      <c r="G40" s="9"/>
      <c r="H40" s="10"/>
    </row>
    <row r="41" spans="1:8" s="11" customFormat="1" ht="116.25" customHeight="1" x14ac:dyDescent="0.25">
      <c r="A41" s="10">
        <v>9</v>
      </c>
      <c r="B41" s="84" t="s">
        <v>136</v>
      </c>
      <c r="C41" s="85"/>
      <c r="D41" s="86"/>
      <c r="E41" s="7">
        <v>8</v>
      </c>
      <c r="F41" s="8" t="str">
        <f>IF(F42&gt;=8,"8",IF(F42&lt;8,"0"))</f>
        <v>8</v>
      </c>
      <c r="G41" s="9">
        <f>G42</f>
        <v>0</v>
      </c>
      <c r="H41" s="10"/>
    </row>
    <row r="42" spans="1:8" s="11" customFormat="1" ht="127.5" customHeight="1" x14ac:dyDescent="0.25">
      <c r="A42" s="10"/>
      <c r="B42" s="72" t="s">
        <v>137</v>
      </c>
      <c r="C42" s="73"/>
      <c r="D42" s="74"/>
      <c r="E42" s="7"/>
      <c r="F42" s="13">
        <v>8</v>
      </c>
      <c r="G42" s="9"/>
      <c r="H42" s="10"/>
    </row>
    <row r="43" spans="1:8" s="11" customFormat="1" ht="45" customHeight="1" x14ac:dyDescent="0.25">
      <c r="A43" s="10">
        <v>10</v>
      </c>
      <c r="B43" s="84" t="s">
        <v>114</v>
      </c>
      <c r="C43" s="85"/>
      <c r="D43" s="86"/>
      <c r="E43" s="7">
        <v>5</v>
      </c>
      <c r="F43" s="8">
        <f>IF(F44&gt;5,"5",F44)</f>
        <v>0</v>
      </c>
      <c r="G43" s="9">
        <f>G44</f>
        <v>0</v>
      </c>
      <c r="H43" s="10"/>
    </row>
    <row r="44" spans="1:8" s="11" customFormat="1" ht="156.75" customHeight="1" x14ac:dyDescent="0.25">
      <c r="A44" s="10"/>
      <c r="B44" s="72" t="s">
        <v>115</v>
      </c>
      <c r="C44" s="73"/>
      <c r="D44" s="74"/>
      <c r="E44" s="7"/>
      <c r="F44" s="13"/>
      <c r="G44" s="9"/>
      <c r="H44" s="10"/>
    </row>
    <row r="45" spans="1:8" s="50" customFormat="1" ht="61.5" customHeight="1" x14ac:dyDescent="0.25">
      <c r="A45" s="53" t="s">
        <v>65</v>
      </c>
      <c r="B45" s="84" t="s">
        <v>66</v>
      </c>
      <c r="C45" s="85"/>
      <c r="D45" s="86"/>
      <c r="E45" s="7">
        <v>60</v>
      </c>
      <c r="F45" s="8">
        <f>SUM(F46:F51)</f>
        <v>50</v>
      </c>
      <c r="G45" s="9">
        <f>SUM(G46:G51)</f>
        <v>0</v>
      </c>
      <c r="H45" s="53"/>
    </row>
    <row r="46" spans="1:8" s="11" customFormat="1" ht="26.25" customHeight="1" x14ac:dyDescent="0.25">
      <c r="A46" s="10"/>
      <c r="B46" s="91" t="s">
        <v>67</v>
      </c>
      <c r="C46" s="92"/>
      <c r="D46" s="93"/>
      <c r="E46" s="12">
        <v>60</v>
      </c>
      <c r="F46" s="10"/>
      <c r="G46" s="12"/>
      <c r="H46" s="10"/>
    </row>
    <row r="47" spans="1:8" s="11" customFormat="1" ht="26.25" customHeight="1" x14ac:dyDescent="0.25">
      <c r="A47" s="10"/>
      <c r="B47" s="91" t="s">
        <v>68</v>
      </c>
      <c r="C47" s="92"/>
      <c r="D47" s="93"/>
      <c r="E47" s="12">
        <v>50</v>
      </c>
      <c r="F47" s="10">
        <v>50</v>
      </c>
      <c r="G47" s="12"/>
      <c r="H47" s="10"/>
    </row>
    <row r="48" spans="1:8" s="11" customFormat="1" ht="26.25" customHeight="1" x14ac:dyDescent="0.25">
      <c r="A48" s="10"/>
      <c r="B48" s="91" t="s">
        <v>69</v>
      </c>
      <c r="C48" s="92"/>
      <c r="D48" s="93"/>
      <c r="E48" s="12">
        <v>40</v>
      </c>
      <c r="F48" s="10"/>
      <c r="G48" s="12"/>
      <c r="H48" s="10"/>
    </row>
    <row r="49" spans="1:8" s="11" customFormat="1" ht="26.25" customHeight="1" x14ac:dyDescent="0.25">
      <c r="A49" s="10"/>
      <c r="B49" s="91" t="s">
        <v>70</v>
      </c>
      <c r="C49" s="92"/>
      <c r="D49" s="93"/>
      <c r="E49" s="12">
        <v>30</v>
      </c>
      <c r="F49" s="10"/>
      <c r="G49" s="12"/>
      <c r="H49" s="10"/>
    </row>
    <row r="50" spans="1:8" s="11" customFormat="1" ht="26.25" customHeight="1" x14ac:dyDescent="0.25">
      <c r="A50" s="10"/>
      <c r="B50" s="91" t="s">
        <v>71</v>
      </c>
      <c r="C50" s="92"/>
      <c r="D50" s="93"/>
      <c r="E50" s="12">
        <v>20</v>
      </c>
      <c r="F50" s="10"/>
      <c r="G50" s="12"/>
      <c r="H50" s="10"/>
    </row>
    <row r="51" spans="1:8" s="11" customFormat="1" ht="26.25" customHeight="1" x14ac:dyDescent="0.25">
      <c r="A51" s="10"/>
      <c r="B51" s="91" t="s">
        <v>72</v>
      </c>
      <c r="C51" s="92"/>
      <c r="D51" s="93"/>
      <c r="E51" s="12">
        <v>0</v>
      </c>
      <c r="F51" s="10"/>
      <c r="G51" s="12"/>
      <c r="H51" s="10"/>
    </row>
    <row r="52" spans="1:8" s="50" customFormat="1" ht="24" customHeight="1" x14ac:dyDescent="0.25">
      <c r="A52" s="53"/>
      <c r="B52" s="94" t="s">
        <v>73</v>
      </c>
      <c r="C52" s="95"/>
      <c r="D52" s="96"/>
      <c r="E52" s="21">
        <f>E14+E32+E45</f>
        <v>100</v>
      </c>
      <c r="F52" s="21">
        <f>F14+F32+F45</f>
        <v>85</v>
      </c>
      <c r="G52" s="22">
        <f>G14+G32+G45</f>
        <v>20</v>
      </c>
      <c r="H52" s="53"/>
    </row>
    <row r="53" spans="1:8" ht="26.25" customHeight="1" x14ac:dyDescent="0.25">
      <c r="A53" s="23"/>
      <c r="B53" s="97" t="s">
        <v>74</v>
      </c>
      <c r="C53" s="98"/>
      <c r="D53" s="99"/>
      <c r="E53" s="47"/>
      <c r="F53" s="23"/>
      <c r="G53" s="47"/>
      <c r="H53" s="23"/>
    </row>
    <row r="54" spans="1:8" ht="53.25" customHeight="1" x14ac:dyDescent="0.25">
      <c r="A54" s="23"/>
      <c r="B54" s="94" t="s">
        <v>75</v>
      </c>
      <c r="C54" s="95"/>
      <c r="D54" s="96"/>
      <c r="E54" s="21">
        <f>E52-E53</f>
        <v>100</v>
      </c>
      <c r="F54" s="21">
        <f>ROUND(F52-F53,1)</f>
        <v>85</v>
      </c>
      <c r="G54" s="22">
        <f>ROUND(G52-G53,1)</f>
        <v>20</v>
      </c>
      <c r="H54" s="53"/>
    </row>
    <row r="55" spans="1:8" ht="25.5" customHeight="1" x14ac:dyDescent="0.25">
      <c r="A55" s="24"/>
      <c r="B55" s="25"/>
      <c r="C55" s="25"/>
      <c r="D55" s="25"/>
      <c r="E55" s="24"/>
      <c r="F55" s="24"/>
      <c r="G55" s="24"/>
      <c r="H55" s="24"/>
    </row>
    <row r="56" spans="1:8" ht="20.25" customHeight="1" x14ac:dyDescent="0.25">
      <c r="B56" s="100" t="s">
        <v>76</v>
      </c>
      <c r="C56" s="100"/>
      <c r="D56" s="100"/>
    </row>
    <row r="57" spans="1:8" s="4" customFormat="1" ht="32.25" customHeight="1" x14ac:dyDescent="0.25">
      <c r="A57" s="101" t="s">
        <v>77</v>
      </c>
      <c r="B57" s="102"/>
      <c r="C57" s="103"/>
      <c r="D57" s="107" t="s">
        <v>78</v>
      </c>
      <c r="E57" s="109" t="s">
        <v>79</v>
      </c>
      <c r="F57" s="109"/>
      <c r="G57" s="110" t="s">
        <v>80</v>
      </c>
      <c r="H57" s="111"/>
    </row>
    <row r="58" spans="1:8" s="4" customFormat="1" ht="62.4" x14ac:dyDescent="0.25">
      <c r="A58" s="104"/>
      <c r="B58" s="105"/>
      <c r="C58" s="106"/>
      <c r="D58" s="108"/>
      <c r="E58" s="51" t="s">
        <v>81</v>
      </c>
      <c r="F58" s="51" t="s">
        <v>82</v>
      </c>
      <c r="G58" s="51" t="s">
        <v>83</v>
      </c>
      <c r="H58" s="51" t="s">
        <v>84</v>
      </c>
    </row>
    <row r="59" spans="1:8" ht="33.9" customHeight="1" x14ac:dyDescent="0.25">
      <c r="A59" s="112" t="s">
        <v>85</v>
      </c>
      <c r="B59" s="113"/>
      <c r="C59" s="114"/>
      <c r="D59" s="10" t="s">
        <v>86</v>
      </c>
      <c r="E59" s="12" t="str">
        <f>IF(AND(90&lt;=F54,F54&lt;100),F54,"")</f>
        <v/>
      </c>
      <c r="F59" s="18" t="str">
        <f>IF(AND(90&lt;=G54,G54&lt;=100),G54,"")</f>
        <v/>
      </c>
      <c r="G59" s="26" t="str">
        <f t="shared" ref="G59:H62" si="0">IF(ISNUMBER(E59)=TRUE,"X","")</f>
        <v/>
      </c>
      <c r="H59" s="26" t="str">
        <f t="shared" si="0"/>
        <v/>
      </c>
    </row>
    <row r="60" spans="1:8" ht="45.75" customHeight="1" x14ac:dyDescent="0.25">
      <c r="A60" s="112" t="s">
        <v>87</v>
      </c>
      <c r="B60" s="113"/>
      <c r="C60" s="114"/>
      <c r="D60" s="10" t="s">
        <v>88</v>
      </c>
      <c r="E60" s="12">
        <f>IF(AND(75&lt;=F54,F54&lt;90),F54,"")</f>
        <v>85</v>
      </c>
      <c r="F60" s="18" t="str">
        <f>IF(AND(75&lt;=G54,G54&lt;90),G54,"")</f>
        <v/>
      </c>
      <c r="G60" s="26" t="str">
        <f t="shared" si="0"/>
        <v>X</v>
      </c>
      <c r="H60" s="26" t="str">
        <f t="shared" si="0"/>
        <v/>
      </c>
    </row>
    <row r="61" spans="1:8" ht="48" customHeight="1" x14ac:dyDescent="0.25">
      <c r="A61" s="112" t="s">
        <v>89</v>
      </c>
      <c r="B61" s="113"/>
      <c r="C61" s="114"/>
      <c r="D61" s="10" t="s">
        <v>90</v>
      </c>
      <c r="E61" s="12" t="str">
        <f>IF(AND(50&lt;=F54,F54&lt;75),F54,"")</f>
        <v/>
      </c>
      <c r="F61" s="18" t="str">
        <f>IF(AND(50&lt;=G54,G54&lt;75),G54,"")</f>
        <v/>
      </c>
      <c r="G61" s="26" t="str">
        <f t="shared" si="0"/>
        <v/>
      </c>
      <c r="H61" s="26" t="str">
        <f t="shared" si="0"/>
        <v/>
      </c>
    </row>
    <row r="62" spans="1:8" ht="31.35" customHeight="1" x14ac:dyDescent="0.25">
      <c r="A62" s="112" t="s">
        <v>91</v>
      </c>
      <c r="B62" s="113"/>
      <c r="C62" s="114"/>
      <c r="D62" s="10" t="s">
        <v>92</v>
      </c>
      <c r="E62" s="12" t="str">
        <f>IF(AND(0&lt;F54,F54&lt;50),F54,"")</f>
        <v/>
      </c>
      <c r="F62" s="27">
        <f>IF(AND(0&lt;G54,G54&lt;50),G54,"")</f>
        <v>20</v>
      </c>
      <c r="G62" s="26" t="str">
        <f t="shared" si="0"/>
        <v/>
      </c>
      <c r="H62" s="28" t="str">
        <f t="shared" si="0"/>
        <v>X</v>
      </c>
    </row>
    <row r="64" spans="1:8" s="30" customFormat="1" ht="20.25" customHeight="1" x14ac:dyDescent="0.25">
      <c r="B64" s="29"/>
      <c r="D64" s="115" t="s">
        <v>93</v>
      </c>
      <c r="E64" s="115"/>
      <c r="F64" s="115"/>
      <c r="G64" s="115"/>
      <c r="H64" s="115"/>
    </row>
    <row r="65" spans="2:8" s="50" customFormat="1" ht="35.25" customHeight="1" x14ac:dyDescent="0.25">
      <c r="D65" s="31"/>
      <c r="E65" s="75" t="s">
        <v>94</v>
      </c>
      <c r="F65" s="75"/>
      <c r="G65" s="75"/>
      <c r="H65" s="75"/>
    </row>
    <row r="66" spans="2:8" x14ac:dyDescent="0.25">
      <c r="D66" s="32"/>
      <c r="E66" s="32"/>
      <c r="F66" s="32"/>
      <c r="G66" s="32"/>
      <c r="H66" s="32"/>
    </row>
    <row r="70" spans="2:8" ht="25.2" customHeight="1" x14ac:dyDescent="0.25">
      <c r="B70" s="105" t="s">
        <v>95</v>
      </c>
      <c r="C70" s="105"/>
      <c r="D70" s="105"/>
      <c r="E70" s="105"/>
      <c r="F70" s="105"/>
      <c r="G70" s="105"/>
      <c r="H70" s="105"/>
    </row>
    <row r="71" spans="2:8" ht="106.95" customHeight="1" x14ac:dyDescent="0.25">
      <c r="B71" s="116" t="s">
        <v>96</v>
      </c>
      <c r="C71" s="117"/>
      <c r="D71" s="117"/>
      <c r="E71" s="117"/>
      <c r="F71" s="117"/>
      <c r="G71" s="117"/>
      <c r="H71" s="118"/>
    </row>
    <row r="72" spans="2:8" ht="25.2" customHeight="1" x14ac:dyDescent="0.25">
      <c r="B72" s="33"/>
      <c r="D72" s="119" t="s">
        <v>93</v>
      </c>
      <c r="E72" s="119"/>
      <c r="F72" s="119"/>
      <c r="G72" s="119"/>
      <c r="H72" s="119"/>
    </row>
    <row r="73" spans="2:8" ht="21" customHeight="1" x14ac:dyDescent="0.25">
      <c r="B73" s="31"/>
      <c r="D73" s="76" t="s">
        <v>97</v>
      </c>
      <c r="E73" s="76"/>
      <c r="F73" s="76"/>
      <c r="G73" s="76"/>
      <c r="H73" s="76"/>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topLeftCell="A8" workbookViewId="0">
      <selection activeCell="E14" sqref="E14"/>
    </sheetView>
  </sheetViews>
  <sheetFormatPr defaultRowHeight="13.8" x14ac:dyDescent="0.25"/>
  <cols>
    <col min="8" max="8" width="15.296875" customWidth="1"/>
  </cols>
  <sheetData>
    <row r="1" spans="1:8" ht="15.6" x14ac:dyDescent="0.25">
      <c r="A1" s="42"/>
      <c r="B1" s="1"/>
      <c r="C1" s="42"/>
      <c r="D1" s="42"/>
      <c r="E1" s="42"/>
      <c r="F1" s="42"/>
      <c r="G1" s="42"/>
      <c r="H1" s="2" t="s">
        <v>99</v>
      </c>
    </row>
    <row r="2" spans="1:8" ht="64.8" customHeight="1" x14ac:dyDescent="0.25">
      <c r="A2" s="75" t="s">
        <v>1</v>
      </c>
      <c r="B2" s="75"/>
      <c r="C2" s="75"/>
      <c r="D2" s="75" t="s">
        <v>2</v>
      </c>
      <c r="E2" s="75"/>
      <c r="F2" s="75"/>
      <c r="G2" s="75"/>
      <c r="H2" s="75"/>
    </row>
    <row r="3" spans="1:8" ht="17.399999999999999" x14ac:dyDescent="0.25">
      <c r="A3" s="76"/>
      <c r="B3" s="76"/>
      <c r="C3" s="66"/>
      <c r="D3" s="3"/>
      <c r="E3" s="3"/>
      <c r="F3" s="3"/>
      <c r="G3" s="3"/>
      <c r="H3" s="3"/>
    </row>
    <row r="4" spans="1:8" ht="15.6" x14ac:dyDescent="0.25">
      <c r="A4" s="42"/>
      <c r="B4" s="42"/>
      <c r="C4" s="42"/>
      <c r="D4" s="42"/>
      <c r="E4" s="42"/>
      <c r="F4" s="42"/>
      <c r="G4" s="42"/>
      <c r="H4" s="42"/>
    </row>
    <row r="5" spans="1:8" ht="17.399999999999999" x14ac:dyDescent="0.25">
      <c r="A5" s="77" t="s">
        <v>122</v>
      </c>
      <c r="B5" s="77"/>
      <c r="C5" s="77"/>
      <c r="D5" s="77"/>
      <c r="E5" s="77"/>
      <c r="F5" s="77"/>
      <c r="G5" s="77"/>
      <c r="H5" s="77"/>
    </row>
    <row r="6" spans="1:8" ht="15.6" x14ac:dyDescent="0.25">
      <c r="A6" s="42"/>
      <c r="B6" s="1"/>
      <c r="C6" s="42"/>
      <c r="D6" s="42"/>
      <c r="E6" s="42"/>
      <c r="F6" s="42"/>
      <c r="G6" s="42"/>
      <c r="H6" s="42"/>
    </row>
    <row r="7" spans="1:8" ht="15.6" x14ac:dyDescent="0.25">
      <c r="A7" s="4"/>
      <c r="B7" s="78" t="s">
        <v>190</v>
      </c>
      <c r="C7" s="78"/>
      <c r="D7" s="78"/>
      <c r="E7" s="78"/>
      <c r="F7" s="78"/>
      <c r="G7" s="78"/>
      <c r="H7" s="78"/>
    </row>
    <row r="8" spans="1:8" ht="15.6" x14ac:dyDescent="0.25">
      <c r="A8" s="4"/>
      <c r="B8" s="78" t="s">
        <v>101</v>
      </c>
      <c r="C8" s="78"/>
      <c r="D8" s="78"/>
      <c r="E8" s="78"/>
      <c r="F8" s="78"/>
      <c r="G8" s="78"/>
      <c r="H8" s="78"/>
    </row>
    <row r="9" spans="1:8" ht="15.6" x14ac:dyDescent="0.25">
      <c r="A9" s="4"/>
      <c r="B9" s="78" t="s">
        <v>138</v>
      </c>
      <c r="C9" s="78"/>
      <c r="D9" s="78"/>
      <c r="E9" s="78"/>
      <c r="F9" s="78"/>
      <c r="G9" s="78"/>
      <c r="H9" s="78"/>
    </row>
    <row r="10" spans="1:8" ht="15.6" x14ac:dyDescent="0.25">
      <c r="A10" s="4"/>
      <c r="B10" s="36" t="s">
        <v>191</v>
      </c>
      <c r="C10" s="36"/>
      <c r="D10" s="69"/>
      <c r="E10" s="69"/>
      <c r="F10" s="69"/>
      <c r="G10" s="69"/>
      <c r="H10" s="69"/>
    </row>
    <row r="11" spans="1:8" ht="15.6" x14ac:dyDescent="0.25">
      <c r="A11" s="4"/>
      <c r="B11" s="69"/>
      <c r="C11" s="69"/>
      <c r="D11" s="4"/>
      <c r="E11" s="4"/>
      <c r="F11" s="4"/>
      <c r="G11" s="4"/>
      <c r="H11" s="4"/>
    </row>
    <row r="12" spans="1:8" ht="62.4" x14ac:dyDescent="0.25">
      <c r="A12" s="70" t="s">
        <v>7</v>
      </c>
      <c r="B12" s="79" t="s">
        <v>8</v>
      </c>
      <c r="C12" s="79"/>
      <c r="D12" s="79"/>
      <c r="E12" s="70" t="s">
        <v>9</v>
      </c>
      <c r="F12" s="67" t="s">
        <v>10</v>
      </c>
      <c r="G12" s="67" t="s">
        <v>11</v>
      </c>
      <c r="H12" s="70" t="s">
        <v>12</v>
      </c>
    </row>
    <row r="13" spans="1:8" x14ac:dyDescent="0.25">
      <c r="A13" s="5" t="s">
        <v>13</v>
      </c>
      <c r="B13" s="80" t="s">
        <v>14</v>
      </c>
      <c r="C13" s="81"/>
      <c r="D13" s="82"/>
      <c r="E13" s="5" t="s">
        <v>15</v>
      </c>
      <c r="F13" s="5" t="s">
        <v>16</v>
      </c>
      <c r="G13" s="5" t="s">
        <v>17</v>
      </c>
      <c r="H13" s="5" t="s">
        <v>18</v>
      </c>
    </row>
    <row r="14" spans="1:8" ht="162" customHeight="1" x14ac:dyDescent="0.25">
      <c r="A14" s="70" t="s">
        <v>19</v>
      </c>
      <c r="B14" s="83" t="s">
        <v>20</v>
      </c>
      <c r="C14" s="83"/>
      <c r="D14" s="84"/>
      <c r="E14" s="124">
        <v>20</v>
      </c>
      <c r="F14" s="124">
        <v>20</v>
      </c>
      <c r="G14" s="123"/>
      <c r="H14" s="123"/>
    </row>
    <row r="15" spans="1:8" ht="58.8" customHeight="1" x14ac:dyDescent="0.25">
      <c r="A15" s="10">
        <v>1</v>
      </c>
      <c r="B15" s="83" t="s">
        <v>21</v>
      </c>
      <c r="C15" s="83"/>
      <c r="D15" s="84"/>
      <c r="E15" s="124">
        <v>5</v>
      </c>
      <c r="F15" s="124">
        <v>5</v>
      </c>
      <c r="G15" s="123"/>
      <c r="H15" s="123"/>
    </row>
    <row r="16" spans="1:8" ht="16.8" x14ac:dyDescent="0.25">
      <c r="A16" s="10" t="s">
        <v>22</v>
      </c>
      <c r="B16" s="72" t="s">
        <v>23</v>
      </c>
      <c r="C16" s="73"/>
      <c r="D16" s="73"/>
      <c r="E16" s="124"/>
      <c r="F16" s="124"/>
      <c r="G16" s="123"/>
      <c r="H16" s="123"/>
    </row>
    <row r="17" spans="1:8" ht="16.8" x14ac:dyDescent="0.25">
      <c r="A17" s="10" t="s">
        <v>24</v>
      </c>
      <c r="B17" s="72" t="s">
        <v>135</v>
      </c>
      <c r="C17" s="73"/>
      <c r="D17" s="73"/>
      <c r="E17" s="124"/>
      <c r="F17" s="124"/>
      <c r="G17" s="123"/>
      <c r="H17" s="123"/>
    </row>
    <row r="18" spans="1:8" ht="16.8" x14ac:dyDescent="0.25">
      <c r="A18" s="10" t="s">
        <v>25</v>
      </c>
      <c r="B18" s="72" t="s">
        <v>102</v>
      </c>
      <c r="C18" s="73"/>
      <c r="D18" s="73"/>
      <c r="E18" s="124"/>
      <c r="F18" s="124"/>
      <c r="G18" s="123"/>
      <c r="H18" s="123"/>
    </row>
    <row r="19" spans="1:8" ht="90.6" customHeight="1" x14ac:dyDescent="0.25">
      <c r="A19" s="10">
        <v>2</v>
      </c>
      <c r="B19" s="84" t="s">
        <v>27</v>
      </c>
      <c r="C19" s="85"/>
      <c r="D19" s="85"/>
      <c r="E19" s="124">
        <v>6</v>
      </c>
      <c r="F19" s="124">
        <v>6</v>
      </c>
      <c r="G19" s="123"/>
      <c r="H19" s="123"/>
    </row>
    <row r="20" spans="1:8" ht="69.599999999999994" customHeight="1" x14ac:dyDescent="0.25">
      <c r="A20" s="17" t="s">
        <v>28</v>
      </c>
      <c r="B20" s="72" t="s">
        <v>29</v>
      </c>
      <c r="C20" s="73"/>
      <c r="D20" s="73"/>
      <c r="E20" s="124"/>
      <c r="F20" s="124"/>
      <c r="G20" s="123"/>
      <c r="H20" s="123"/>
    </row>
    <row r="21" spans="1:8" ht="94.2" customHeight="1" x14ac:dyDescent="0.25">
      <c r="A21" s="17" t="s">
        <v>30</v>
      </c>
      <c r="B21" s="72" t="s">
        <v>31</v>
      </c>
      <c r="C21" s="73"/>
      <c r="D21" s="73"/>
      <c r="E21" s="124"/>
      <c r="F21" s="124"/>
      <c r="G21" s="123"/>
      <c r="H21" s="123"/>
    </row>
    <row r="22" spans="1:8" ht="94.8" customHeight="1" x14ac:dyDescent="0.25">
      <c r="A22" s="10" t="s">
        <v>32</v>
      </c>
      <c r="B22" s="72" t="s">
        <v>103</v>
      </c>
      <c r="C22" s="73"/>
      <c r="D22" s="73"/>
      <c r="E22" s="124"/>
      <c r="F22" s="124"/>
      <c r="G22" s="123"/>
      <c r="H22" s="123"/>
    </row>
    <row r="23" spans="1:8" ht="121.8" customHeight="1" x14ac:dyDescent="0.25">
      <c r="A23" s="10" t="s">
        <v>34</v>
      </c>
      <c r="B23" s="72" t="s">
        <v>104</v>
      </c>
      <c r="C23" s="73"/>
      <c r="D23" s="73"/>
      <c r="E23" s="124"/>
      <c r="F23" s="124"/>
      <c r="G23" s="123"/>
      <c r="H23" s="123"/>
    </row>
    <row r="24" spans="1:8" ht="75.599999999999994" customHeight="1" x14ac:dyDescent="0.25">
      <c r="A24" s="10" t="s">
        <v>36</v>
      </c>
      <c r="B24" s="72" t="s">
        <v>105</v>
      </c>
      <c r="C24" s="73"/>
      <c r="D24" s="73"/>
      <c r="E24" s="124"/>
      <c r="F24" s="124"/>
      <c r="G24" s="123"/>
      <c r="H24" s="123"/>
    </row>
    <row r="25" spans="1:8" ht="85.2" customHeight="1" x14ac:dyDescent="0.25">
      <c r="A25" s="10">
        <v>3</v>
      </c>
      <c r="B25" s="84" t="s">
        <v>38</v>
      </c>
      <c r="C25" s="85"/>
      <c r="D25" s="85"/>
      <c r="E25" s="124">
        <v>5</v>
      </c>
      <c r="F25" s="124">
        <v>5</v>
      </c>
      <c r="G25" s="123"/>
      <c r="H25" s="123"/>
    </row>
    <row r="26" spans="1:8" ht="168.6" customHeight="1" x14ac:dyDescent="0.25">
      <c r="A26" s="10" t="s">
        <v>39</v>
      </c>
      <c r="B26" s="72" t="s">
        <v>40</v>
      </c>
      <c r="C26" s="73"/>
      <c r="D26" s="73"/>
      <c r="E26" s="124"/>
      <c r="F26" s="124"/>
      <c r="G26" s="123"/>
      <c r="H26" s="123"/>
    </row>
    <row r="27" spans="1:8" ht="117.6" customHeight="1" x14ac:dyDescent="0.25">
      <c r="A27" s="10" t="s">
        <v>41</v>
      </c>
      <c r="B27" s="72" t="s">
        <v>106</v>
      </c>
      <c r="C27" s="73"/>
      <c r="D27" s="73"/>
      <c r="E27" s="124"/>
      <c r="F27" s="124"/>
      <c r="G27" s="123"/>
      <c r="H27" s="123"/>
    </row>
    <row r="28" spans="1:8" ht="165" customHeight="1" x14ac:dyDescent="0.25">
      <c r="A28" s="20">
        <v>4</v>
      </c>
      <c r="B28" s="84" t="s">
        <v>43</v>
      </c>
      <c r="C28" s="85"/>
      <c r="D28" s="85"/>
      <c r="E28" s="124">
        <v>4</v>
      </c>
      <c r="F28" s="124">
        <v>4</v>
      </c>
      <c r="G28" s="123"/>
      <c r="H28" s="123"/>
    </row>
    <row r="29" spans="1:8" ht="112.2" customHeight="1" x14ac:dyDescent="0.25">
      <c r="A29" s="10" t="s">
        <v>44</v>
      </c>
      <c r="B29" s="72" t="s">
        <v>45</v>
      </c>
      <c r="C29" s="73"/>
      <c r="D29" s="73"/>
      <c r="E29" s="124"/>
      <c r="F29" s="124"/>
      <c r="G29" s="123"/>
      <c r="H29" s="123"/>
    </row>
    <row r="30" spans="1:8" ht="109.8" customHeight="1" x14ac:dyDescent="0.25">
      <c r="A30" s="10" t="s">
        <v>46</v>
      </c>
      <c r="B30" s="72" t="s">
        <v>47</v>
      </c>
      <c r="C30" s="73"/>
      <c r="D30" s="73"/>
      <c r="E30" s="124"/>
      <c r="F30" s="124"/>
      <c r="G30" s="123"/>
      <c r="H30" s="123"/>
    </row>
    <row r="31" spans="1:8" ht="93.6" customHeight="1" x14ac:dyDescent="0.25">
      <c r="A31" s="10" t="s">
        <v>48</v>
      </c>
      <c r="B31" s="72" t="s">
        <v>49</v>
      </c>
      <c r="C31" s="73"/>
      <c r="D31" s="73"/>
      <c r="E31" s="124"/>
      <c r="F31" s="124"/>
      <c r="G31" s="123"/>
      <c r="H31" s="123"/>
    </row>
    <row r="32" spans="1:8" ht="53.4" customHeight="1" x14ac:dyDescent="0.25">
      <c r="A32" s="70" t="s">
        <v>50</v>
      </c>
      <c r="B32" s="87" t="s">
        <v>51</v>
      </c>
      <c r="C32" s="88"/>
      <c r="D32" s="88"/>
      <c r="E32" s="124">
        <v>20</v>
      </c>
      <c r="F32" s="124">
        <v>6</v>
      </c>
      <c r="G32" s="123"/>
      <c r="H32" s="123"/>
    </row>
    <row r="33" spans="1:8" ht="129.6" customHeight="1" x14ac:dyDescent="0.25">
      <c r="A33" s="10">
        <v>5</v>
      </c>
      <c r="B33" s="83" t="s">
        <v>107</v>
      </c>
      <c r="C33" s="83"/>
      <c r="D33" s="84"/>
      <c r="E33" s="124">
        <v>1</v>
      </c>
      <c r="F33" s="124">
        <v>1</v>
      </c>
      <c r="G33" s="123"/>
      <c r="H33" s="123"/>
    </row>
    <row r="34" spans="1:8" ht="208.2" customHeight="1" x14ac:dyDescent="0.25">
      <c r="A34" s="10"/>
      <c r="B34" s="90" t="s">
        <v>108</v>
      </c>
      <c r="C34" s="90"/>
      <c r="D34" s="72"/>
      <c r="E34" s="124"/>
      <c r="F34" s="124">
        <v>1</v>
      </c>
      <c r="G34" s="123"/>
      <c r="H34" s="123"/>
    </row>
    <row r="35" spans="1:8" ht="40.799999999999997" customHeight="1" x14ac:dyDescent="0.25">
      <c r="A35" s="10">
        <v>6</v>
      </c>
      <c r="B35" s="84" t="s">
        <v>109</v>
      </c>
      <c r="C35" s="85"/>
      <c r="D35" s="85"/>
      <c r="E35" s="124">
        <v>2</v>
      </c>
      <c r="F35" s="124">
        <v>1</v>
      </c>
      <c r="G35" s="123"/>
      <c r="H35" s="123"/>
    </row>
    <row r="36" spans="1:8" ht="128.4" customHeight="1" x14ac:dyDescent="0.25">
      <c r="A36" s="10"/>
      <c r="B36" s="91" t="s">
        <v>110</v>
      </c>
      <c r="C36" s="92"/>
      <c r="D36" s="92"/>
      <c r="E36" s="124"/>
      <c r="F36" s="124">
        <v>1</v>
      </c>
      <c r="G36" s="123"/>
      <c r="H36" s="10" t="s">
        <v>140</v>
      </c>
    </row>
    <row r="37" spans="1:8" ht="84.6" customHeight="1" x14ac:dyDescent="0.25">
      <c r="A37" s="10">
        <v>7</v>
      </c>
      <c r="B37" s="84" t="s">
        <v>56</v>
      </c>
      <c r="C37" s="85"/>
      <c r="D37" s="85"/>
      <c r="E37" s="124">
        <v>2</v>
      </c>
      <c r="F37" s="124">
        <v>2</v>
      </c>
      <c r="G37" s="123"/>
      <c r="H37" s="10"/>
    </row>
    <row r="38" spans="1:8" ht="123.6" customHeight="1" x14ac:dyDescent="0.25">
      <c r="A38" s="10"/>
      <c r="B38" s="72" t="s">
        <v>111</v>
      </c>
      <c r="C38" s="73"/>
      <c r="D38" s="73"/>
      <c r="E38" s="124"/>
      <c r="F38" s="124">
        <v>2</v>
      </c>
      <c r="G38" s="123"/>
      <c r="H38" s="10"/>
    </row>
    <row r="39" spans="1:8" ht="75" customHeight="1" x14ac:dyDescent="0.25">
      <c r="A39" s="10">
        <v>8</v>
      </c>
      <c r="B39" s="84" t="s">
        <v>58</v>
      </c>
      <c r="C39" s="85"/>
      <c r="D39" s="85"/>
      <c r="E39" s="124">
        <v>2</v>
      </c>
      <c r="F39" s="124">
        <v>2</v>
      </c>
      <c r="G39" s="123"/>
      <c r="H39" s="10"/>
    </row>
    <row r="40" spans="1:8" ht="117" customHeight="1" x14ac:dyDescent="0.25">
      <c r="A40" s="10"/>
      <c r="B40" s="72" t="s">
        <v>112</v>
      </c>
      <c r="C40" s="73"/>
      <c r="D40" s="73"/>
      <c r="E40" s="124"/>
      <c r="F40" s="124">
        <v>2</v>
      </c>
      <c r="G40" s="123"/>
      <c r="H40" s="10"/>
    </row>
    <row r="41" spans="1:8" ht="140.4" customHeight="1" x14ac:dyDescent="0.25">
      <c r="A41" s="10">
        <v>9</v>
      </c>
      <c r="B41" s="84" t="s">
        <v>136</v>
      </c>
      <c r="C41" s="85"/>
      <c r="D41" s="85"/>
      <c r="E41" s="124">
        <v>8</v>
      </c>
      <c r="F41" s="124">
        <v>0</v>
      </c>
      <c r="G41" s="123"/>
      <c r="H41" s="10"/>
    </row>
    <row r="42" spans="1:8" ht="214.8" customHeight="1" x14ac:dyDescent="0.25">
      <c r="A42" s="10"/>
      <c r="B42" s="72" t="s">
        <v>137</v>
      </c>
      <c r="C42" s="73"/>
      <c r="D42" s="73"/>
      <c r="E42" s="124"/>
      <c r="F42" s="124">
        <v>5</v>
      </c>
      <c r="G42" s="123"/>
      <c r="H42" s="10" t="s">
        <v>141</v>
      </c>
    </row>
    <row r="43" spans="1:8" ht="63.6" customHeight="1" x14ac:dyDescent="0.25">
      <c r="A43" s="10">
        <v>10</v>
      </c>
      <c r="B43" s="84" t="s">
        <v>114</v>
      </c>
      <c r="C43" s="85"/>
      <c r="D43" s="85"/>
      <c r="E43" s="124">
        <v>5</v>
      </c>
      <c r="F43" s="124">
        <v>0</v>
      </c>
      <c r="G43" s="123"/>
      <c r="H43" s="123"/>
    </row>
    <row r="44" spans="1:8" ht="279" customHeight="1" x14ac:dyDescent="0.25">
      <c r="A44" s="10"/>
      <c r="B44" s="72" t="s">
        <v>115</v>
      </c>
      <c r="C44" s="73"/>
      <c r="D44" s="73"/>
      <c r="E44" s="124"/>
      <c r="F44" s="124"/>
      <c r="G44" s="123"/>
      <c r="H44" s="123"/>
    </row>
    <row r="45" spans="1:8" ht="16.8" x14ac:dyDescent="0.25">
      <c r="A45" s="70" t="s">
        <v>65</v>
      </c>
      <c r="B45" s="84" t="s">
        <v>66</v>
      </c>
      <c r="C45" s="85"/>
      <c r="D45" s="85"/>
      <c r="E45" s="124">
        <v>60</v>
      </c>
      <c r="F45" s="124">
        <v>60</v>
      </c>
      <c r="G45" s="123"/>
      <c r="H45" s="123"/>
    </row>
    <row r="46" spans="1:8" ht="16.8" x14ac:dyDescent="0.25">
      <c r="A46" s="10"/>
      <c r="B46" s="91" t="s">
        <v>67</v>
      </c>
      <c r="C46" s="92"/>
      <c r="D46" s="92"/>
      <c r="E46" s="124">
        <v>60</v>
      </c>
      <c r="F46" s="124">
        <v>60</v>
      </c>
      <c r="G46" s="123"/>
      <c r="H46" s="123"/>
    </row>
    <row r="47" spans="1:8" ht="16.8" x14ac:dyDescent="0.25">
      <c r="A47" s="10"/>
      <c r="B47" s="91" t="s">
        <v>68</v>
      </c>
      <c r="C47" s="92"/>
      <c r="D47" s="92"/>
      <c r="E47" s="124"/>
      <c r="F47" s="124"/>
      <c r="G47" s="123"/>
      <c r="H47" s="123"/>
    </row>
    <row r="48" spans="1:8" ht="16.8" x14ac:dyDescent="0.25">
      <c r="A48" s="10"/>
      <c r="B48" s="91" t="s">
        <v>69</v>
      </c>
      <c r="C48" s="92"/>
      <c r="D48" s="92"/>
      <c r="E48" s="124"/>
      <c r="F48" s="124"/>
      <c r="G48" s="123"/>
      <c r="H48" s="123"/>
    </row>
    <row r="49" spans="1:8" ht="16.8" x14ac:dyDescent="0.25">
      <c r="A49" s="10"/>
      <c r="B49" s="91" t="s">
        <v>70</v>
      </c>
      <c r="C49" s="92"/>
      <c r="D49" s="92"/>
      <c r="E49" s="124"/>
      <c r="F49" s="124"/>
      <c r="G49" s="123"/>
      <c r="H49" s="123"/>
    </row>
    <row r="50" spans="1:8" ht="16.8" x14ac:dyDescent="0.25">
      <c r="A50" s="10"/>
      <c r="B50" s="91" t="s">
        <v>71</v>
      </c>
      <c r="C50" s="92"/>
      <c r="D50" s="92"/>
      <c r="E50" s="124"/>
      <c r="F50" s="124"/>
      <c r="G50" s="123"/>
      <c r="H50" s="123"/>
    </row>
    <row r="51" spans="1:8" ht="16.8" x14ac:dyDescent="0.25">
      <c r="A51" s="10"/>
      <c r="B51" s="91" t="s">
        <v>72</v>
      </c>
      <c r="C51" s="92"/>
      <c r="D51" s="92"/>
      <c r="E51" s="124"/>
      <c r="F51" s="124"/>
      <c r="G51" s="123"/>
      <c r="H51" s="123"/>
    </row>
    <row r="52" spans="1:8" ht="16.8" x14ac:dyDescent="0.25">
      <c r="A52" s="70"/>
      <c r="B52" s="94" t="s">
        <v>73</v>
      </c>
      <c r="C52" s="95"/>
      <c r="D52" s="95"/>
      <c r="E52" s="124">
        <v>100</v>
      </c>
      <c r="F52" s="124">
        <v>86</v>
      </c>
      <c r="G52" s="123"/>
      <c r="H52" s="123"/>
    </row>
    <row r="53" spans="1:8" ht="16.8" x14ac:dyDescent="0.25">
      <c r="A53" s="23"/>
      <c r="B53" s="97" t="s">
        <v>74</v>
      </c>
      <c r="C53" s="98"/>
      <c r="D53" s="98"/>
      <c r="E53" s="123"/>
      <c r="F53" s="123"/>
      <c r="G53" s="123"/>
      <c r="H53" s="123"/>
    </row>
    <row r="54" spans="1:8" ht="16.8" x14ac:dyDescent="0.25">
      <c r="A54" s="23"/>
      <c r="B54" s="94" t="s">
        <v>75</v>
      </c>
      <c r="C54" s="95"/>
      <c r="D54" s="95"/>
      <c r="E54" s="123"/>
      <c r="F54" s="123"/>
      <c r="G54" s="123"/>
      <c r="H54" s="123"/>
    </row>
    <row r="55" spans="1:8" ht="16.8" x14ac:dyDescent="0.25">
      <c r="A55" s="24"/>
      <c r="B55" s="25"/>
      <c r="C55" s="25"/>
      <c r="D55" s="25"/>
      <c r="E55" s="123"/>
      <c r="F55" s="123"/>
      <c r="G55" s="123"/>
      <c r="H55" s="123"/>
    </row>
    <row r="56" spans="1:8" ht="15.6" x14ac:dyDescent="0.25">
      <c r="A56" s="42"/>
      <c r="B56" s="100" t="s">
        <v>76</v>
      </c>
      <c r="C56" s="100"/>
      <c r="D56" s="100"/>
      <c r="E56" s="123"/>
      <c r="F56" s="123"/>
      <c r="G56" s="123"/>
      <c r="H56" s="123"/>
    </row>
    <row r="57" spans="1:8" ht="15.6" x14ac:dyDescent="0.25">
      <c r="A57" s="101" t="s">
        <v>77</v>
      </c>
      <c r="B57" s="102"/>
      <c r="C57" s="103"/>
      <c r="D57" s="101" t="s">
        <v>78</v>
      </c>
      <c r="E57" s="109" t="s">
        <v>79</v>
      </c>
      <c r="F57" s="109"/>
      <c r="G57" s="110" t="s">
        <v>80</v>
      </c>
      <c r="H57" s="111"/>
    </row>
    <row r="58" spans="1:8" ht="62.4" x14ac:dyDescent="0.25">
      <c r="A58" s="104"/>
      <c r="B58" s="105"/>
      <c r="C58" s="106"/>
      <c r="D58" s="104"/>
      <c r="E58" s="67" t="s">
        <v>81</v>
      </c>
      <c r="F58" s="67" t="s">
        <v>82</v>
      </c>
      <c r="G58" s="67" t="s">
        <v>83</v>
      </c>
      <c r="H58" s="67" t="s">
        <v>84</v>
      </c>
    </row>
    <row r="59" spans="1:8" ht="33.6" x14ac:dyDescent="0.25">
      <c r="A59" s="112" t="s">
        <v>85</v>
      </c>
      <c r="B59" s="113"/>
      <c r="C59" s="114"/>
      <c r="D59" s="68" t="s">
        <v>86</v>
      </c>
      <c r="E59" s="123"/>
      <c r="F59" s="123"/>
      <c r="G59" s="123"/>
      <c r="H59" s="123"/>
    </row>
    <row r="60" spans="1:8" ht="50.4" x14ac:dyDescent="0.25">
      <c r="A60" s="112" t="s">
        <v>87</v>
      </c>
      <c r="B60" s="113"/>
      <c r="C60" s="114"/>
      <c r="D60" s="68" t="s">
        <v>88</v>
      </c>
      <c r="E60" s="124">
        <v>86</v>
      </c>
      <c r="F60" s="124"/>
      <c r="G60" s="124" t="s">
        <v>193</v>
      </c>
      <c r="H60" s="123"/>
    </row>
    <row r="61" spans="1:8" ht="50.4" x14ac:dyDescent="0.25">
      <c r="A61" s="112" t="s">
        <v>89</v>
      </c>
      <c r="B61" s="113"/>
      <c r="C61" s="114"/>
      <c r="D61" s="68" t="s">
        <v>90</v>
      </c>
      <c r="E61" s="124"/>
      <c r="F61" s="124"/>
      <c r="G61" s="124"/>
      <c r="H61" s="123"/>
    </row>
    <row r="62" spans="1:8" ht="33.6" x14ac:dyDescent="0.25">
      <c r="A62" s="112" t="s">
        <v>91</v>
      </c>
      <c r="B62" s="113"/>
      <c r="C62" s="114"/>
      <c r="D62" s="68" t="s">
        <v>92</v>
      </c>
      <c r="E62" s="123"/>
      <c r="F62" s="123"/>
      <c r="G62" s="123"/>
      <c r="H62" s="123"/>
    </row>
    <row r="64" spans="1:8" ht="16.8" x14ac:dyDescent="0.25">
      <c r="A64" s="30"/>
      <c r="B64" s="29"/>
      <c r="C64" s="30"/>
      <c r="D64" s="115" t="s">
        <v>142</v>
      </c>
      <c r="E64" s="115"/>
      <c r="F64" s="115"/>
      <c r="G64" s="115"/>
      <c r="H64" s="115"/>
    </row>
    <row r="65" spans="1:8" ht="16.8" x14ac:dyDescent="0.25">
      <c r="A65" s="66"/>
      <c r="B65" s="66"/>
      <c r="C65" s="66"/>
      <c r="D65" s="31"/>
      <c r="E65" s="75" t="s">
        <v>94</v>
      </c>
      <c r="F65" s="75"/>
      <c r="G65" s="75"/>
      <c r="H65" s="75"/>
    </row>
    <row r="66" spans="1:8" ht="15.6" x14ac:dyDescent="0.25">
      <c r="A66" s="42"/>
      <c r="B66" s="1"/>
      <c r="C66" s="42"/>
      <c r="D66" s="32"/>
      <c r="E66" s="32"/>
      <c r="F66" s="32"/>
      <c r="G66" s="32"/>
      <c r="H66" s="32"/>
    </row>
    <row r="67" spans="1:8" ht="15.6" x14ac:dyDescent="0.25">
      <c r="A67" s="42"/>
      <c r="B67" s="1"/>
      <c r="C67" s="42"/>
      <c r="D67" s="42"/>
      <c r="E67" s="42"/>
      <c r="F67" s="42"/>
      <c r="G67" s="42"/>
      <c r="H67" s="42"/>
    </row>
    <row r="68" spans="1:8" ht="16.2" x14ac:dyDescent="0.25">
      <c r="A68" s="42"/>
      <c r="B68" s="1"/>
      <c r="C68" s="42"/>
      <c r="D68" s="42"/>
      <c r="E68" s="42"/>
      <c r="F68" s="49" t="s">
        <v>192</v>
      </c>
      <c r="G68" s="37"/>
      <c r="H68" s="42"/>
    </row>
    <row r="69" spans="1:8" ht="15.6" x14ac:dyDescent="0.25">
      <c r="A69" s="42"/>
      <c r="B69" s="1"/>
      <c r="C69" s="42"/>
      <c r="D69" s="42"/>
      <c r="E69" s="42"/>
      <c r="F69" s="42"/>
      <c r="G69" s="42"/>
      <c r="H69" s="42"/>
    </row>
    <row r="70" spans="1:8" ht="15.6" x14ac:dyDescent="0.25">
      <c r="A70" s="42"/>
      <c r="B70" s="105" t="s">
        <v>95</v>
      </c>
      <c r="C70" s="105"/>
      <c r="D70" s="105"/>
      <c r="E70" s="105"/>
      <c r="F70" s="105"/>
      <c r="G70" s="105"/>
      <c r="H70" s="105"/>
    </row>
    <row r="71" spans="1:8" ht="93.6" customHeight="1" x14ac:dyDescent="0.25">
      <c r="A71" s="42"/>
      <c r="B71" s="116" t="s">
        <v>96</v>
      </c>
      <c r="C71" s="117"/>
      <c r="D71" s="117"/>
      <c r="E71" s="117"/>
      <c r="F71" s="117"/>
      <c r="G71" s="117"/>
      <c r="H71" s="118"/>
    </row>
    <row r="72" spans="1:8" ht="16.8" x14ac:dyDescent="0.25">
      <c r="A72" s="42"/>
      <c r="B72" s="33"/>
      <c r="C72" s="42"/>
      <c r="D72" s="119" t="s">
        <v>93</v>
      </c>
      <c r="E72" s="119"/>
      <c r="F72" s="119"/>
      <c r="G72" s="119"/>
      <c r="H72" s="119"/>
    </row>
    <row r="73" spans="1:8" ht="16.8" x14ac:dyDescent="0.25">
      <c r="A73" s="42"/>
      <c r="B73" s="31"/>
      <c r="C73" s="42"/>
      <c r="D73" s="76" t="s">
        <v>97</v>
      </c>
      <c r="E73" s="76"/>
      <c r="F73" s="76"/>
      <c r="G73" s="76"/>
      <c r="H73" s="76"/>
    </row>
  </sheetData>
  <mergeCells count="65">
    <mergeCell ref="B71:H71"/>
    <mergeCell ref="D72:H72"/>
    <mergeCell ref="D73:H73"/>
    <mergeCell ref="E57:F57"/>
    <mergeCell ref="G57:H57"/>
    <mergeCell ref="A60:C60"/>
    <mergeCell ref="A61:C61"/>
    <mergeCell ref="A62:C62"/>
    <mergeCell ref="D64:H64"/>
    <mergeCell ref="E65:H65"/>
    <mergeCell ref="B70:H70"/>
    <mergeCell ref="B53:D53"/>
    <mergeCell ref="B54:D54"/>
    <mergeCell ref="B56:D56"/>
    <mergeCell ref="A57:C58"/>
    <mergeCell ref="D57:D58"/>
    <mergeCell ref="A59:C59"/>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46</vt:i4>
      </vt:variant>
    </vt:vector>
  </HeadingPairs>
  <TitlesOfParts>
    <vt:vector size="70" baseType="lpstr">
      <vt:lpstr>1B-T.KHOA</vt:lpstr>
      <vt:lpstr>1B-C.GIANG</vt:lpstr>
      <vt:lpstr>1B-C.LINH</vt:lpstr>
      <vt:lpstr>1C-T.DANH</vt:lpstr>
      <vt:lpstr>1C-T.MINH</vt:lpstr>
      <vt:lpstr>1C-C.THƯ</vt:lpstr>
      <vt:lpstr>1C-C.THỦY</vt:lpstr>
      <vt:lpstr>1C-C.HỒNG</vt:lpstr>
      <vt:lpstr>1C-C.THÁI</vt:lpstr>
      <vt:lpstr>1B-NVDon</vt:lpstr>
      <vt:lpstr>1C-LQHQuoc</vt:lpstr>
      <vt:lpstr>1C-DNVong</vt:lpstr>
      <vt:lpstr>1C-BVDung</vt:lpstr>
      <vt:lpstr>1C-DNDoan</vt:lpstr>
      <vt:lpstr>1C-LPTruong</vt:lpstr>
      <vt:lpstr>1C-C.CHI</vt:lpstr>
      <vt:lpstr>1C-NNTuyen</vt:lpstr>
      <vt:lpstr>T. Khanh</vt:lpstr>
      <vt:lpstr>T.Phong</vt:lpstr>
      <vt:lpstr>T.Cuong</vt:lpstr>
      <vt:lpstr>T.Tuan</vt:lpstr>
      <vt:lpstr>C.Quyen</vt:lpstr>
      <vt:lpstr>C.Yen</vt:lpstr>
      <vt:lpstr>T.QDung</vt:lpstr>
      <vt:lpstr>'1B-C.GIANG'!Print_Area</vt:lpstr>
      <vt:lpstr>'1B-C.LINH'!Print_Area</vt:lpstr>
      <vt:lpstr>'1B-NVDon'!Print_Area</vt:lpstr>
      <vt:lpstr>'1B-T.KHOA'!Print_Area</vt:lpstr>
      <vt:lpstr>'1C-BVDung'!Print_Area</vt:lpstr>
      <vt:lpstr>'1C-C.CHI'!Print_Area</vt:lpstr>
      <vt:lpstr>'1C-C.HỒNG'!Print_Area</vt:lpstr>
      <vt:lpstr>'1C-C.THÁI'!Print_Area</vt:lpstr>
      <vt:lpstr>'1C-C.THỦY'!Print_Area</vt:lpstr>
      <vt:lpstr>'1C-C.THƯ'!Print_Area</vt:lpstr>
      <vt:lpstr>'1C-DNDoan'!Print_Area</vt:lpstr>
      <vt:lpstr>'1C-DNVong'!Print_Area</vt:lpstr>
      <vt:lpstr>'1C-LPTruong'!Print_Area</vt:lpstr>
      <vt:lpstr>'1C-LQHQuoc'!Print_Area</vt:lpstr>
      <vt:lpstr>'1C-NNTuyen'!Print_Area</vt:lpstr>
      <vt:lpstr>'1C-T.DANH'!Print_Area</vt:lpstr>
      <vt:lpstr>'1C-T.MINH'!Print_Area</vt:lpstr>
      <vt:lpstr>C.Quyen!Print_Area</vt:lpstr>
      <vt:lpstr>C.Yen!Print_Area</vt:lpstr>
      <vt:lpstr>'T. Khanh'!Print_Area</vt:lpstr>
      <vt:lpstr>T.Cuong!Print_Area</vt:lpstr>
      <vt:lpstr>T.Phong!Print_Area</vt:lpstr>
      <vt:lpstr>T.Tuan!Print_Area</vt:lpstr>
      <vt:lpstr>'1B-C.GIANG'!Print_Titles</vt:lpstr>
      <vt:lpstr>'1B-C.LINH'!Print_Titles</vt:lpstr>
      <vt:lpstr>'1B-NVDon'!Print_Titles</vt:lpstr>
      <vt:lpstr>'1B-T.KHOA'!Print_Titles</vt:lpstr>
      <vt:lpstr>'1C-BVDung'!Print_Titles</vt:lpstr>
      <vt:lpstr>'1C-C.CHI'!Print_Titles</vt:lpstr>
      <vt:lpstr>'1C-C.HỒNG'!Print_Titles</vt:lpstr>
      <vt:lpstr>'1C-C.THÁI'!Print_Titles</vt:lpstr>
      <vt:lpstr>'1C-C.THỦY'!Print_Titles</vt:lpstr>
      <vt:lpstr>'1C-C.THƯ'!Print_Titles</vt:lpstr>
      <vt:lpstr>'1C-DNDoan'!Print_Titles</vt:lpstr>
      <vt:lpstr>'1C-DNVong'!Print_Titles</vt:lpstr>
      <vt:lpstr>'1C-LPTruong'!Print_Titles</vt:lpstr>
      <vt:lpstr>'1C-LQHQuoc'!Print_Titles</vt:lpstr>
      <vt:lpstr>'1C-NNTuyen'!Print_Titles</vt:lpstr>
      <vt:lpstr>'1C-T.DANH'!Print_Titles</vt:lpstr>
      <vt:lpstr>'1C-T.MINH'!Print_Titles</vt:lpstr>
      <vt:lpstr>C.Quyen!Print_Titles</vt:lpstr>
      <vt:lpstr>C.Yen!Print_Titles</vt:lpstr>
      <vt:lpstr>'T. Khanh'!Print_Titles</vt:lpstr>
      <vt:lpstr>T.Cuong!Print_Titles</vt:lpstr>
      <vt:lpstr>T.Phong!Print_Titles</vt:lpstr>
      <vt:lpstr>T.Tuan!Print_Titles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2019-12-23T09:07:21Z</dcterms:modified>
</cp:coreProperties>
</file>